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98" documentId="8_{2B71E24A-FC41-46FC-88A7-118203460CE8}" xr6:coauthVersionLast="47" xr6:coauthVersionMax="47" xr10:uidLastSave="{A1067AB3-23DB-4B2E-BD6D-396FFCF39876}"/>
  <workbookProtection workbookAlgorithmName="SHA-512" workbookHashValue="bXhwB+ghZe4ReAGI0ZPe3z9PDNPOKeLAUuQJx86P8ybVVQzg4HCTmPkuBosmCltmfr3hvtWiLDi39Ob3v6f5cg==" workbookSaltValue="Dm8C6VFVU+rjbmdT08oCUw==" workbookSpinCount="100000" lockStructure="1"/>
  <bookViews>
    <workbookView xWindow="-108" yWindow="-108" windowWidth="23256" windowHeight="13896" tabRatio="821" activeTab="1" xr2:uid="{DF66F4A4-EA2B-4DE4-AE1F-5D90D5049C75}"/>
  </bookViews>
  <sheets>
    <sheet name="Instructions" sheetId="5" r:id="rId1"/>
    <sheet name="Foreign Per Diem Worksheet" sheetId="16" r:id="rId2"/>
    <sheet name="State Dept. Foreign Per Diem" sheetId="1" r:id="rId3"/>
    <sheet name="Footnote Reference" sheetId="115" r:id="rId4"/>
    <sheet name="Change in Listings" sheetId="116"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03929719" localSheetId="4">'Change in Listings'!#REF!</definedName>
    <definedName name="_Hlk132366429" localSheetId="3">'Footnote Reference'!#REF!</definedName>
    <definedName name="_Hlk138223401" localSheetId="3">'Footnote Reference'!#REF!</definedName>
    <definedName name="OLE_LINK3" localSheetId="4">'Change in Listings'!#REF!</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5" i="1" l="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<sst xmlns="http://schemas.openxmlformats.org/spreadsheetml/2006/main" count="4786" uniqueCount="2383">
  <si>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</si>
  <si>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</si>
  <si>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</si>
  <si>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</si>
  <si>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</si>
  <si>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</si>
  <si>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</si>
  <si>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</si>
  <si>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</si>
  <si>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</si>
  <si>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</si>
  <si>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</si>
  <si>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</si>
  <si>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</si>
  <si>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</si>
  <si>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</si>
  <si>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</si>
  <si>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</si>
  <si>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</si>
  <si>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</si>
  <si>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</si>
  <si>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</si>
  <si>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</si>
  <si>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</si>
  <si>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</si>
  <si>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</si>
  <si>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</si>
  <si>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</si>
  <si>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</si>
  <si>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</si>
  <si>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</si>
  <si>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</si>
  <si>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</si>
  <si>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</si>
  <si>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</si>
  <si>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</si>
  <si>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</si>
  <si>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</si>
  <si>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</si>
  <si>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</si>
  <si>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</si>
  <si>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</si>
  <si>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</si>
  <si>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</si>
  <si>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</si>
  <si>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</si>
  <si>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</si>
  <si>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</si>
  <si>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</si>
  <si>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</si>
  <si>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</si>
  <si>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</si>
  <si>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</si>
  <si>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</si>
  <si>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</si>
  <si>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</si>
  <si>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</si>
  <si>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</si>
  <si>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</si>
  <si>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</si>
  <si>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</si>
  <si>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</si>
  <si>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</si>
  <si>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</si>
  <si>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</si>
  <si>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</si>
  <si>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</si>
  <si>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</si>
  <si>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</si>
  <si>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</si>
  <si>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</si>
  <si>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</si>
  <si>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</si>
  <si>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</si>
  <si>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</si>
  <si>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</si>
  <si>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</si>
  <si>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</si>
  <si>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</si>
  <si>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</si>
  <si>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</si>
  <si>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</si>
  <si>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</si>
  <si>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</si>
  <si>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</si>
  <si>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</si>
  <si>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</si>
  <si>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</si>
  <si>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</si>
  <si>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</si>
  <si>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</si>
  <si>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</si>
  <si>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</si>
  <si>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</si>
  <si>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</si>
  <si>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</si>
  <si>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</si>
  <si>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</si>
  <si>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</si>
  <si>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</si>
  <si>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</si>
  <si>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</si>
  <si>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</si>
  <si>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</si>
  <si>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</si>
  <si>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</si>
  <si>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</si>
  <si>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</si>
  <si>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</si>
  <si>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</si>
  <si>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</si>
  <si>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</si>
  <si>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</si>
  <si>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</si>
  <si>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</si>
  <si>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</si>
  <si>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</si>
  <si>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</si>
  <si>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</si>
  <si>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</si>
  <si>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</si>
  <si>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</si>
  <si>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</si>
  <si>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</si>
  <si>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</si>
  <si>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</si>
  <si>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</si>
  <si>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</si>
  <si>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</si>
  <si>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</si>
  <si>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</si>
  <si>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</si>
  <si>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</si>
  <si>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</si>
  <si>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</si>
  <si>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</si>
  <si>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</si>
  <si>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</si>
  <si>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</si>
  <si>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</si>
  <si>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</si>
  <si>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</si>
  <si>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</si>
  <si>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</si>
  <si>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</si>
  <si>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</si>
  <si>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</si>
  <si>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</si>
  <si>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</si>
  <si>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</si>
  <si>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</si>
  <si>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</si>
  <si>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</si>
  <si>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</si>
  <si>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</si>
  <si>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</si>
  <si>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</si>
  <si>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</si>
  <si>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</si>
  <si>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</si>
  <si>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</si>
  <si>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</si>
  <si>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</si>
  <si>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</si>
  <si>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</si>
  <si>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</si>
  <si>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</si>
  <si>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</si>
  <si>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</si>
  <si>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</si>
  <si>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</si>
  <si>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</si>
  <si>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</si>
  <si>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</si>
  <si>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</si>
  <si>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</si>
  <si>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</si>
  <si>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</si>
  <si>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</si>
  <si>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</si>
  <si>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</si>
  <si>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</si>
  <si>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</si>
  <si>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</si>
  <si>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</si>
  <si>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</si>
  <si>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</si>
  <si>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</si>
  <si>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</si>
  <si>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</si>
  <si>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</si>
  <si>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</si>
  <si>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</si>
  <si>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</si>
  <si>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</si>
  <si>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</si>
  <si>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</si>
  <si>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</si>
  <si>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</si>
  <si>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</si>
  <si>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</si>
  <si>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</si>
  <si>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</si>
  <si>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</si>
  <si>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</si>
  <si>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</si>
  <si>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</si>
  <si>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</si>
  <si>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</si>
  <si>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</si>
  <si>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</si>
  <si>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</si>
  <si>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</si>
  <si>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</si>
  <si>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</si>
  <si>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</si>
  <si>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</si>
  <si>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</si>
  <si>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</si>
  <si>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</si>
  <si>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</si>
  <si>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</si>
  <si>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</si>
  <si>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</si>
  <si>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</si>
  <si>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</si>
  <si>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</si>
  <si>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</si>
  <si>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</si>
  <si>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</si>
  <si>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</si>
  <si>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</si>
  <si>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</si>
  <si>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</si>
  <si>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</si>
  <si>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</si>
  <si>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</si>
  <si>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</si>
  <si>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</si>
  <si>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</si>
  <si>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</si>
  <si>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</si>
  <si>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</si>
  <si>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</si>
  <si>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</si>
  <si>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</si>
  <si>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</si>
  <si>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</si>
  <si>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</si>
  <si>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</si>
  <si>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</si>
  <si>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</si>
  <si>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</si>
  <si>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</si>
  <si>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</si>
  <si>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</si>
  <si>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</si>
  <si>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</si>
  <si>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</si>
  <si>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</si>
  <si>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</si>
  <si>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</si>
  <si>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</si>
  <si>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</si>
  <si>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</si>
  <si>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</si>
  <si>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</si>
  <si>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</si>
  <si>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</si>
  <si>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</si>
  <si>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</si>
  <si>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</si>
  <si>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</si>
  <si>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</si>
  <si>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</si>
  <si>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</si>
  <si>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</si>
  <si>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</si>
  <si>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</si>
  <si>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</si>
  <si>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</si>
  <si>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</si>
  <si>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</si>
  <si>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</si>
  <si>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</si>
  <si>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</si>
  <si>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</si>
  <si>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</si>
  <si>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</si>
  <si>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</si>
  <si>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</si>
  <si>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</si>
  <si>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</si>
  <si>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</si>
  <si>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</si>
  <si>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</si>
  <si>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</si>
  <si>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</si>
  <si>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</si>
  <si>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</si>
  <si>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</si>
  <si>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</si>
  <si>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</si>
  <si>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</si>
  <si>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</si>
  <si>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</si>
  <si>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</si>
  <si>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</si>
  <si>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</si>
  <si>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</si>
  <si>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</si>
  <si>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</si>
  <si>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</si>
  <si>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</si>
  <si>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</si>
  <si>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</si>
  <si>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</si>
  <si>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</si>
  <si>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</si>
  <si>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</si>
  <si>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</si>
  <si>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</si>
  <si>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</si>
  <si>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</si>
  <si>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</si>
  <si>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</si>
  <si>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</si>
  <si>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</si>
  <si>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</si>
  <si>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</si>
  <si>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</si>
  <si>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</si>
  <si>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</si>
  <si>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</si>
  <si>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</si>
  <si>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</si>
  <si>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</si>
  <si>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</si>
  <si>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</si>
  <si>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Goiania</t>
  </si>
  <si>
    <t>Goiania, BRAZIL</t>
  </si>
  <si>
    <t>Manaus</t>
  </si>
  <si>
    <t>Manaus, BRAZIL</t>
  </si>
  <si>
    <t>Natal</t>
  </si>
  <si>
    <t>Natal, BRAZIL</t>
  </si>
  <si>
    <t>Porto Alegre</t>
  </si>
  <si>
    <t>Porto Alegre, BRAZIL</t>
  </si>
  <si>
    <t>Porto Velho</t>
  </si>
  <si>
    <t>Porto Velho,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</si>
  <si>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</si>
  <si>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</si>
  <si>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</si>
  <si>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</si>
  <si>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</si>
  <si>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</si>
  <si>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</si>
  <si>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</si>
  <si>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</si>
  <si>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</si>
  <si>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</si>
  <si>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</si>
  <si>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</si>
  <si>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</si>
  <si>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</si>
  <si>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</si>
  <si>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</si>
  <si>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</si>
  <si>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</si>
  <si>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</si>
  <si>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</si>
  <si>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</si>
  <si>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</si>
  <si>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</si>
  <si>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</si>
  <si>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</si>
  <si>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</si>
  <si>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</si>
  <si>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</si>
  <si>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</si>
  <si>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</si>
  <si>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</si>
  <si>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</si>
  <si>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</si>
  <si>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</si>
  <si>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</si>
  <si>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</si>
  <si>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</si>
  <si>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</si>
  <si>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</si>
  <si>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</si>
  <si>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</si>
  <si>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</si>
  <si>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</si>
  <si>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</si>
  <si>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</si>
  <si>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</si>
  <si>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</si>
  <si>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</si>
  <si>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</si>
  <si>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</si>
  <si>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</si>
  <si>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</si>
  <si>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</si>
  <si>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</si>
  <si>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</si>
  <si>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</si>
  <si>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</si>
  <si>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</si>
  <si>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</si>
  <si>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</si>
  <si>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</si>
  <si>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</si>
  <si>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</si>
  <si>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</si>
  <si>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</si>
  <si>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</si>
  <si>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</si>
  <si>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</si>
  <si>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</si>
  <si>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</si>
  <si>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</si>
  <si>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</si>
  <si>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</si>
  <si>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</si>
  <si>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</si>
  <si>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</si>
  <si>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</si>
  <si>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</si>
  <si>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</si>
  <si>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</si>
  <si>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</si>
  <si>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</si>
  <si>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</si>
  <si>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</si>
  <si>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</si>
  <si>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</si>
  <si>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</si>
  <si>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</si>
  <si>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</si>
  <si>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</si>
  <si>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</si>
  <si>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</si>
  <si>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</si>
  <si>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</si>
  <si>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</si>
  <si>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</si>
  <si>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</si>
  <si>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</si>
  <si>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</si>
  <si>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</si>
  <si>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</si>
  <si>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</si>
  <si>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</si>
  <si>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</si>
  <si>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</si>
  <si>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</si>
  <si>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</si>
  <si>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</si>
  <si>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</si>
  <si>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</si>
  <si>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</si>
  <si>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</si>
  <si>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</si>
  <si>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</si>
  <si>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</si>
  <si>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</si>
  <si>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</si>
  <si>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</si>
  <si>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</si>
  <si>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</si>
  <si>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</si>
  <si>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</si>
  <si>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</si>
  <si>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</si>
  <si>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</si>
  <si>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</si>
  <si>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</si>
  <si>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</si>
  <si>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</si>
  <si>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</si>
  <si>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</si>
  <si>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</si>
  <si>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</si>
  <si>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</si>
  <si>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</si>
  <si>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</si>
  <si>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</si>
  <si>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</si>
  <si>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</si>
  <si>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</si>
  <si>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</si>
  <si>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</si>
  <si>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</si>
  <si>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</si>
  <si>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</si>
  <si>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</si>
  <si>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</si>
  <si>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</si>
  <si>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</si>
  <si>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</si>
  <si>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</si>
  <si>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</si>
  <si>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</si>
  <si>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</si>
  <si>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</si>
  <si>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</si>
  <si>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</si>
  <si>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</si>
  <si>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</si>
  <si>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</si>
  <si>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</si>
  <si>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</si>
  <si>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</si>
  <si>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</si>
  <si>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</si>
  <si>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</si>
  <si>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</si>
  <si>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</si>
  <si>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</si>
  <si>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</si>
  <si>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</si>
  <si>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</si>
  <si>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</si>
  <si>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</si>
  <si>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</si>
  <si>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</si>
  <si>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</si>
  <si>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</si>
  <si>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</si>
  <si>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</si>
  <si>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</si>
  <si>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</si>
  <si>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</si>
  <si>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</si>
  <si>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</si>
  <si>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</si>
  <si>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</si>
  <si>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</si>
  <si>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</si>
  <si>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</si>
  <si>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</si>
  <si>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</si>
  <si>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</si>
  <si>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</si>
  <si>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</si>
  <si>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</si>
  <si>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</si>
  <si>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</si>
  <si>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</si>
  <si>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</si>
  <si>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</si>
  <si>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</si>
  <si>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</si>
  <si>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</si>
  <si>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</si>
  <si>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</si>
  <si>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</si>
  <si>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</si>
  <si>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</si>
  <si>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</si>
  <si>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</si>
  <si>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</si>
  <si>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</si>
  <si>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</si>
  <si>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</si>
  <si>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</si>
  <si>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</si>
  <si>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</si>
  <si>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</si>
  <si>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</si>
  <si>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</si>
  <si>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</si>
  <si>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</si>
  <si>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</si>
  <si>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</si>
  <si>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</si>
  <si>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</si>
  <si>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</si>
  <si>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</si>
  <si>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</si>
  <si>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</si>
  <si>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</si>
  <si>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</si>
  <si>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</si>
  <si>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</si>
  <si>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</si>
  <si>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</si>
  <si>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</si>
  <si>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</si>
  <si>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</si>
  <si>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</si>
  <si>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</si>
  <si>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</si>
  <si>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</si>
  <si>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</si>
  <si>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</si>
  <si>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</si>
  <si>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</si>
  <si>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</si>
  <si>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</si>
  <si>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</si>
  <si>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</si>
  <si>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</si>
  <si>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</si>
  <si>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</si>
  <si>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</si>
  <si>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</si>
  <si>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</si>
  <si>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</si>
  <si>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</si>
  <si>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</si>
  <si>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</si>
  <si>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</si>
  <si>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</si>
  <si>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</si>
  <si>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</si>
  <si>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</si>
  <si>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</si>
  <si>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</si>
  <si>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</si>
  <si>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</si>
  <si>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</si>
  <si>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</si>
  <si>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</si>
  <si>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</si>
  <si>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</si>
  <si>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</si>
  <si>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</si>
  <si>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</si>
  <si>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</si>
  <si>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</si>
  <si>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</si>
  <si>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</si>
  <si>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</si>
  <si>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</si>
  <si>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</si>
  <si>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</si>
  <si>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</si>
  <si>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</si>
  <si>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</si>
  <si>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</si>
  <si>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</si>
  <si>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</si>
  <si>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</si>
  <si>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</si>
  <si>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</si>
  <si>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</si>
  <si>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</si>
  <si>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</si>
  <si>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</si>
  <si>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</si>
  <si>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</si>
  <si>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</si>
  <si>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</si>
  <si>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</si>
  <si>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</si>
  <si>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</si>
  <si>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</si>
  <si>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</si>
  <si>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</si>
  <si>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</si>
  <si>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</si>
  <si>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</si>
  <si>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</si>
  <si>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</si>
  <si>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</si>
  <si>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</si>
  <si>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</si>
  <si>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</si>
  <si>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</si>
  <si>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</si>
  <si>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</si>
  <si>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</si>
  <si>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</si>
  <si>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</si>
  <si>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</si>
  <si>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</si>
  <si>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</si>
  <si>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</si>
  <si>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</si>
  <si>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</si>
  <si>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</si>
  <si>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</si>
  <si>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</si>
  <si>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</si>
  <si>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</si>
  <si>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</si>
  <si>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</si>
  <si>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</si>
  <si>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</si>
  <si>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</si>
  <si>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</si>
  <si>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</si>
  <si>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</si>
  <si>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</si>
  <si>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</si>
  <si>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</si>
  <si>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</si>
  <si>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</si>
  <si>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</si>
  <si>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</si>
  <si>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</si>
  <si>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</si>
  <si>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</si>
  <si>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</si>
  <si>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</si>
  <si>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</si>
  <si>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</si>
  <si>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</si>
  <si>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</si>
  <si>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</si>
  <si>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</si>
  <si>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</si>
  <si>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</si>
  <si>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</si>
  <si>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</si>
  <si>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</si>
  <si>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</si>
  <si>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</si>
  <si>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</si>
  <si>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</si>
  <si>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</si>
  <si>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</si>
  <si>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</si>
  <si>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</si>
  <si>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</si>
  <si>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</si>
  <si>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</si>
  <si>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</si>
  <si>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</si>
  <si>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</si>
  <si>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</si>
  <si>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</si>
  <si>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</si>
  <si>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</si>
  <si>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</si>
  <si>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</si>
  <si>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</si>
  <si>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</si>
  <si>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</si>
  <si>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</si>
  <si>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</si>
  <si>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</si>
  <si>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</si>
  <si>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</si>
  <si>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</si>
  <si>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</si>
  <si>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</si>
  <si>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</si>
  <si>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</si>
  <si>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</si>
  <si>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</si>
  <si>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</si>
  <si>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</si>
  <si>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</si>
  <si>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</si>
  <si>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</si>
  <si>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</si>
  <si>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</si>
  <si>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</si>
  <si>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</si>
  <si>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</si>
  <si>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</si>
  <si>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</si>
  <si>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</si>
  <si>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</si>
  <si>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</si>
  <si>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</si>
  <si>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</si>
  <si>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</si>
  <si>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</si>
  <si>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</si>
  <si>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</si>
  <si>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</si>
  <si>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</si>
  <si>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</si>
  <si>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</si>
  <si>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</si>
  <si>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</si>
  <si>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</si>
  <si>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</si>
  <si>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</si>
  <si>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</si>
  <si>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</si>
  <si>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</si>
  <si>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</si>
  <si>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</si>
  <si>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</si>
  <si>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</si>
  <si>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</si>
  <si>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</si>
  <si>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</si>
  <si>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</si>
  <si>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</si>
  <si>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</si>
  <si>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</si>
  <si>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</si>
  <si>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</si>
  <si>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</si>
  <si>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</si>
  <si>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</si>
  <si>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</si>
  <si>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</si>
  <si>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</si>
  <si>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</si>
  <si>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</si>
  <si>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</si>
  <si>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</si>
  <si>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</si>
  <si>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</si>
  <si>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</si>
  <si>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</si>
  <si>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</si>
  <si>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</si>
  <si>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</si>
  <si>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</si>
  <si>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</si>
  <si>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</si>
  <si>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</si>
  <si>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</si>
  <si>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</si>
  <si>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</si>
  <si>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</si>
  <si>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</si>
  <si>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</si>
  <si>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</si>
  <si>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</si>
  <si>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</si>
  <si>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</si>
  <si>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</si>
  <si>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</si>
  <si>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</si>
  <si>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</si>
  <si>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</si>
  <si>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</si>
  <si>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</si>
  <si>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</si>
  <si>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</si>
  <si>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</si>
  <si>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</si>
  <si>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</si>
  <si>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</si>
  <si>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</si>
  <si>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</si>
  <si>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</si>
  <si>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</si>
  <si>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</si>
  <si>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</si>
  <si>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</si>
  <si>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</si>
  <si>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</si>
  <si>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</si>
  <si>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</si>
  <si>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</si>
  <si>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</si>
  <si>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</si>
  <si>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</si>
  <si>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</si>
  <si>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</si>
  <si>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</si>
  <si>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</si>
  <si>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</si>
  <si>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</si>
  <si>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</si>
  <si>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</si>
  <si>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</si>
  <si>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</si>
  <si>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</si>
  <si>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</si>
  <si>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</si>
  <si>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</si>
  <si>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</si>
  <si>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</si>
  <si>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</si>
  <si>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</si>
  <si>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</si>
  <si>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</si>
  <si>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</si>
  <si>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</si>
  <si>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</si>
  <si>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</si>
  <si>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</si>
  <si>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</si>
  <si>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</si>
  <si>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</si>
  <si>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</si>
  <si>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</si>
  <si>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</si>
  <si>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</si>
  <si>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</si>
  <si>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</si>
  <si>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</si>
  <si>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</si>
  <si>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</si>
  <si>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</si>
  <si>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</si>
  <si>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</si>
  <si>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</si>
  <si>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</si>
  <si>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</si>
  <si>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</si>
  <si>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</si>
  <si>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</si>
  <si>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</si>
  <si>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</si>
  <si>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</si>
  <si>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</si>
  <si>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</si>
  <si>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</si>
  <si>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</si>
  <si>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</si>
  <si>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</si>
  <si>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</si>
  <si>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</si>
  <si>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</si>
  <si>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</si>
  <si>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</si>
  <si>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</si>
  <si>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</si>
  <si>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</si>
  <si>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</si>
  <si>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</si>
  <si>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</si>
  <si>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</si>
  <si>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</si>
  <si>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</si>
  <si>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</si>
  <si>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</si>
  <si>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</si>
  <si>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</si>
  <si>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</si>
  <si>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</si>
  <si>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</si>
  <si>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</si>
  <si>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</si>
  <si>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</si>
  <si>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</si>
  <si>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</si>
  <si>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</si>
  <si>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</si>
  <si>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</si>
  <si>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</si>
  <si>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</si>
  <si>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</si>
  <si>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</si>
  <si>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</si>
  <si>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</si>
  <si>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</si>
  <si>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</si>
  <si>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</si>
  <si>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</si>
  <si>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</si>
  <si>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</si>
  <si>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</si>
  <si>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</si>
  <si>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</si>
  <si>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</si>
  <si>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</si>
  <si>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</si>
  <si>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</si>
  <si>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</si>
  <si>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</si>
  <si>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</si>
  <si>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</si>
  <si>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</si>
  <si>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</si>
  <si>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</si>
  <si>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</si>
  <si>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</si>
  <si>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</si>
  <si>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</si>
  <si>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</si>
  <si>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</si>
  <si>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</si>
  <si>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</si>
  <si>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</si>
  <si>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</si>
  <si>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</si>
  <si>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</si>
  <si>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</si>
  <si>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</si>
  <si>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</si>
  <si>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</si>
  <si>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</si>
  <si>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</si>
  <si>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</si>
  <si>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</si>
  <si>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</si>
  <si>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</si>
  <si>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</si>
  <si>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</si>
  <si>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</si>
  <si>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</si>
  <si>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</si>
  <si>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</si>
  <si>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</si>
  <si>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</si>
  <si>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</si>
  <si>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</si>
  <si>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</si>
  <si>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</si>
  <si>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</si>
  <si>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</si>
  <si>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</si>
  <si>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</si>
  <si>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</si>
  <si>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</si>
  <si>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</si>
  <si>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</si>
  <si>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</si>
  <si>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</si>
  <si>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</si>
  <si>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</si>
  <si>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</si>
  <si>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</si>
  <si>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</si>
  <si>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</si>
  <si>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</si>
  <si>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</si>
  <si>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</si>
  <si>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</si>
  <si>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</si>
  <si>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</si>
  <si>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</si>
  <si>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</si>
  <si>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</si>
  <si>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</si>
  <si>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</si>
  <si>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</si>
  <si>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</si>
  <si>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</si>
  <si>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</si>
  <si>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</si>
  <si>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</si>
  <si>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</si>
  <si>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</si>
  <si>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</si>
  <si>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</si>
  <si>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</si>
  <si>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</si>
  <si>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</si>
  <si>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</si>
  <si>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</si>
  <si>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</si>
  <si>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</si>
  <si>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</si>
  <si>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</si>
  <si>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</si>
  <si>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</si>
  <si>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</si>
  <si>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</si>
  <si>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</si>
  <si>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</si>
  <si>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</si>
  <si>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</si>
  <si>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</si>
  <si>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</si>
  <si>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</si>
  <si>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</si>
  <si>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</si>
  <si>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</si>
  <si>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</si>
  <si>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</si>
  <si>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</si>
  <si>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</si>
  <si>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</si>
  <si>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</si>
  <si>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</si>
  <si>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</si>
  <si>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</si>
  <si>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</si>
  <si>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</si>
  <si>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</si>
  <si>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</si>
  <si>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</si>
  <si>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</si>
  <si>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</si>
  <si>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</si>
  <si>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</si>
  <si>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</si>
  <si>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</si>
  <si>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</si>
  <si>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</si>
  <si>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</si>
  <si>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</si>
  <si>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</si>
  <si>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</si>
  <si>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</si>
  <si>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</si>
  <si>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</si>
  <si>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</si>
  <si>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</si>
  <si>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</si>
  <si>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</si>
  <si>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</si>
  <si>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</si>
  <si>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</si>
  <si>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</si>
  <si>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</si>
  <si>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</si>
  <si>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</si>
  <si>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</si>
  <si>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</si>
  <si>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</si>
  <si>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</si>
  <si>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</si>
  <si>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</si>
  <si>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</si>
  <si>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</si>
  <si>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</si>
  <si>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</si>
  <si>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</si>
  <si>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</si>
  <si>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</si>
  <si>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</si>
  <si>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</si>
  <si>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</si>
  <si>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</si>
  <si>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</si>
  <si>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</si>
  <si>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</si>
  <si>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</si>
  <si>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</si>
  <si>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</si>
  <si>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</si>
  <si>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</si>
  <si>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</si>
  <si>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</si>
  <si>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</si>
  <si>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</si>
  <si>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</si>
  <si>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</si>
  <si>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</si>
  <si>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</si>
  <si>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</si>
  <si>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</si>
  <si>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</si>
  <si>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</si>
  <si>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</si>
  <si>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</si>
  <si>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</si>
  <si>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</si>
  <si>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</si>
  <si>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</si>
  <si>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</si>
  <si>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</si>
  <si>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</si>
  <si>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</si>
  <si>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</si>
  <si>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</si>
  <si>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</si>
  <si>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</si>
  <si>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</si>
  <si>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</si>
  <si>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</si>
  <si>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</si>
  <si>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</si>
  <si>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</si>
  <si>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</si>
  <si>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</si>
  <si>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</si>
  <si>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</si>
  <si>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</si>
  <si>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</si>
  <si>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</si>
  <si>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</si>
  <si>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</si>
  <si>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</si>
  <si>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</si>
  <si>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</si>
  <si>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</si>
  <si>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</si>
  <si>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</si>
  <si>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</si>
  <si>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</si>
  <si>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</si>
  <si>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</si>
  <si>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</si>
  <si>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</si>
  <si>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</si>
  <si>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</si>
  <si>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</si>
  <si>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</si>
  <si>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</si>
  <si>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</si>
  <si>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</si>
  <si>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</si>
  <si>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</si>
  <si>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</si>
  <si>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</si>
  <si>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</si>
  <si>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</si>
  <si>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</si>
  <si>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</si>
  <si>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</si>
  <si>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</si>
  <si>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</si>
  <si>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</si>
  <si>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</si>
  <si>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</si>
  <si>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</si>
  <si>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</si>
  <si>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</si>
  <si>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</si>
  <si>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</si>
  <si>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</si>
  <si>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</si>
  <si>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</si>
  <si>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</si>
  <si>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</si>
  <si>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</si>
  <si>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</si>
  <si>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</si>
  <si>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</si>
  <si>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</si>
  <si>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</si>
  <si>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</si>
  <si>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</si>
  <si>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</si>
  <si>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</si>
  <si>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</si>
  <si>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</si>
  <si>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</si>
  <si>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</si>
  <si>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</si>
  <si>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</si>
  <si>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</si>
  <si>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</si>
  <si>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</si>
  <si>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</si>
  <si>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</si>
  <si>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</si>
  <si>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</si>
  <si>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</si>
  <si>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</si>
  <si>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</si>
  <si>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</si>
  <si>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</si>
  <si>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</si>
  <si>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</si>
  <si>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</si>
  <si>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</si>
  <si>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</si>
  <si>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</si>
  <si>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</si>
  <si>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</si>
  <si>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</si>
  <si>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</si>
  <si>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</si>
  <si>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</si>
  <si>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</si>
  <si>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</si>
  <si>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</si>
  <si>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</si>
  <si>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</si>
  <si>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</si>
  <si>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</si>
  <si>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</si>
  <si>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</si>
  <si>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</si>
  <si>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</si>
  <si>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</si>
  <si>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</si>
  <si>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</si>
  <si>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</si>
  <si>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</si>
  <si>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</si>
  <si>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</si>
  <si>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</si>
  <si>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</si>
  <si>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</si>
  <si>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</si>
  <si>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</si>
  <si>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</si>
  <si>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</si>
  <si>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</si>
  <si>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</si>
  <si>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</si>
  <si>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</si>
  <si>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</si>
  <si>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</si>
  <si>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</si>
  <si>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</si>
  <si>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</si>
  <si>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</si>
  <si>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</si>
  <si>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</si>
  <si>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</si>
  <si>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</si>
  <si>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</si>
  <si>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</si>
  <si>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</si>
  <si>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</si>
  <si>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</si>
  <si>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</si>
  <si>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</si>
  <si>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</si>
  <si>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</si>
  <si>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</si>
  <si>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</si>
  <si>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</si>
  <si>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</si>
  <si>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</si>
  <si>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</si>
  <si>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</si>
  <si>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</si>
  <si>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</si>
  <si>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</si>
  <si>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</si>
  <si>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</si>
  <si>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</si>
  <si>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</si>
  <si>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</si>
  <si>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</si>
  <si>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</si>
  <si>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</si>
  <si>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</si>
  <si>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</si>
  <si>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</si>
  <si>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</si>
  <si>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</si>
  <si>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</si>
  <si>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</si>
  <si>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</si>
  <si>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</si>
  <si>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</si>
  <si>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</si>
  <si>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</si>
  <si>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</si>
  <si>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</si>
  <si>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</si>
  <si>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</si>
  <si>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</si>
  <si>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</si>
  <si>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</si>
  <si>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</si>
  <si>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</si>
  <si>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</si>
  <si>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</si>
  <si>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</si>
  <si>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</si>
  <si>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</si>
  <si>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</si>
  <si>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</si>
  <si>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</si>
  <si>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</si>
  <si>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</si>
  <si>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</si>
  <si>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</si>
  <si>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</si>
  <si>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</si>
  <si>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</si>
  <si>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</si>
  <si>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</si>
  <si>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</si>
  <si>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</si>
  <si>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</si>
  <si>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</si>
  <si>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</si>
  <si>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</si>
  <si>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</si>
  <si>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</si>
  <si>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</si>
  <si>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</si>
  <si>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</si>
  <si>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</si>
  <si>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</si>
  <si>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</si>
  <si>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</si>
  <si>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</si>
  <si>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</si>
  <si>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</si>
  <si>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</si>
  <si>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</si>
  <si>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</si>
  <si>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</si>
  <si>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</si>
  <si>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</si>
  <si>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</si>
  <si>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</si>
  <si>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</si>
  <si>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</si>
  <si>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</si>
  <si>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</si>
  <si>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</si>
  <si>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</si>
  <si>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</si>
  <si>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</si>
  <si>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</si>
  <si>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</si>
  <si>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</si>
  <si>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</si>
  <si>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</si>
  <si>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</si>
  <si>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</si>
  <si>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</si>
  <si>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</si>
  <si>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</si>
  <si>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</si>
  <si>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</si>
  <si>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</si>
  <si>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</si>
  <si>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</si>
  <si>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</si>
  <si>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</si>
  <si>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</si>
  <si>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</si>
  <si>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</si>
  <si>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</si>
  <si>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</si>
  <si>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</si>
  <si>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</si>
  <si>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</si>
  <si>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</si>
  <si>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</si>
  <si>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</si>
  <si>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</si>
  <si>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</si>
  <si>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</si>
  <si>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</si>
  <si>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</si>
  <si>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</si>
  <si>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</si>
  <si>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</si>
  <si>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</si>
  <si>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</si>
  <si>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</si>
  <si>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</si>
  <si>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</si>
  <si>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</si>
  <si>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</si>
  <si>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</si>
  <si>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</si>
  <si>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</si>
  <si>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</si>
  <si>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</si>
  <si>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</si>
  <si>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</si>
  <si>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</si>
  <si>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</si>
  <si>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</si>
  <si>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</si>
  <si>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</si>
  <si>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</si>
  <si>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</si>
  <si>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</si>
  <si>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</si>
  <si>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</si>
  <si>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</si>
  <si>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</si>
  <si>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</si>
  <si>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</si>
  <si>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</si>
  <si>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</si>
  <si>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</si>
  <si>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</si>
  <si>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</si>
  <si>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</si>
  <si>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</si>
  <si>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</si>
  <si>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</si>
  <si>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</si>
  <si>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</si>
  <si>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</si>
  <si>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</si>
  <si>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</si>
  <si>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</si>
  <si>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</si>
  <si>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</si>
  <si>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</si>
  <si>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</si>
  <si>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</si>
  <si>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</si>
  <si>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</si>
  <si>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</si>
  <si>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</si>
  <si>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</si>
  <si>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</si>
  <si>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</si>
  <si>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</si>
  <si>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</si>
  <si>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</si>
  <si>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</si>
  <si>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</si>
  <si>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</si>
  <si>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</si>
  <si>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</si>
  <si>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</si>
  <si>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</si>
  <si>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</si>
  <si>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</si>
  <si>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</si>
  <si>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</si>
  <si>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</si>
  <si>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</si>
  <si>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</si>
  <si>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</si>
  <si>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</si>
  <si>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</si>
  <si>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</si>
  <si>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</si>
  <si>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</si>
  <si>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</si>
  <si>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</si>
  <si>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</si>
  <si>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</si>
  <si>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</si>
  <si>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</si>
  <si>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</si>
  <si>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</si>
  <si>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</si>
  <si>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</si>
  <si>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</si>
  <si>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</si>
  <si>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</si>
  <si>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</si>
  <si>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</si>
  <si>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</si>
  <si>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</si>
  <si>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</si>
  <si>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</si>
  <si>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</si>
  <si>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</si>
  <si>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</si>
  <si>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</si>
  <si>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</si>
  <si>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</si>
  <si>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</si>
  <si>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</si>
  <si>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</si>
  <si>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</si>
  <si>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</si>
  <si>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</si>
  <si>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</si>
  <si>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</si>
  <si>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</si>
  <si>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</si>
  <si>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</si>
  <si>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</si>
  <si>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</si>
  <si>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</si>
  <si>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</si>
  <si>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</si>
  <si>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</si>
  <si>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</si>
  <si>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</si>
  <si>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</si>
  <si>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</si>
  <si>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</si>
  <si>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</si>
  <si>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</si>
  <si>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</si>
  <si>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</si>
  <si>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</si>
  <si>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</si>
  <si>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</si>
  <si>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</si>
  <si>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</si>
  <si>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</si>
  <si>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</si>
  <si>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</si>
  <si>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</si>
  <si>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</si>
  <si>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</si>
  <si>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</si>
  <si>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</si>
  <si>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</si>
  <si>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</si>
  <si>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</si>
  <si>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</si>
  <si>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</si>
  <si>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</si>
  <si>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</si>
  <si>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</si>
  <si>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</si>
  <si>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</si>
  <si>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</si>
  <si>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</si>
  <si>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</si>
  <si>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</si>
  <si>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</si>
  <si>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</si>
  <si>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</si>
  <si>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</si>
  <si>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</si>
  <si>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</si>
  <si>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</si>
  <si>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</si>
  <si>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</si>
  <si>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</si>
  <si>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</si>
  <si>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</si>
  <si>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</si>
  <si>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</si>
  <si>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</si>
  <si>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</si>
  <si>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</si>
  <si>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</si>
  <si>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</si>
  <si>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</si>
  <si>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</si>
  <si>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</si>
  <si>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</si>
  <si>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</si>
  <si>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</si>
  <si>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</si>
  <si>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</si>
  <si>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</si>
  <si>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</si>
  <si>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</si>
  <si>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</si>
  <si>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</si>
  <si>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</si>
  <si>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</si>
  <si>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</si>
  <si>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</si>
  <si>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</si>
  <si>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</si>
  <si>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</si>
  <si>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</si>
  <si>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</si>
  <si>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</si>
  <si>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</si>
  <si>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</si>
  <si>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</si>
  <si>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</si>
  <si>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</si>
  <si>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</si>
  <si>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</si>
  <si>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</si>
  <si>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</si>
  <si>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</si>
  <si>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</si>
  <si>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</si>
  <si>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</si>
  <si>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</si>
  <si>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</si>
  <si>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</si>
  <si>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</si>
  <si>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</si>
  <si>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</si>
  <si>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</si>
  <si>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</si>
  <si>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</si>
  <si>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</si>
  <si>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</si>
  <si>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</si>
  <si>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</si>
  <si>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</si>
  <si>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</si>
  <si>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</si>
  <si>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</si>
  <si>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</si>
  <si>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</si>
  <si>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</si>
  <si>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</si>
  <si>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</si>
  <si>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</si>
  <si>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</si>
  <si>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</si>
  <si>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</si>
  <si>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</si>
  <si>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</si>
  <si>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</si>
  <si>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</si>
  <si>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</si>
  <si>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</si>
  <si>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</si>
  <si>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</si>
  <si>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</si>
  <si>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</si>
  <si>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</si>
  <si>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</si>
  <si>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</si>
  <si>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</si>
  <si>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</si>
  <si>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</si>
  <si>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</si>
  <si>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</si>
  <si>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</si>
  <si>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</si>
  <si>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</si>
  <si>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</si>
  <si>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</si>
  <si>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</si>
  <si>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</si>
  <si>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</si>
  <si>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</si>
  <si>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</si>
  <si>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</si>
  <si>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</si>
  <si>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</si>
  <si>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</si>
  <si>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</si>
  <si>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</si>
  <si>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</si>
  <si>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</si>
  <si>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</si>
  <si>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</si>
  <si>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</si>
  <si>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</si>
  <si>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</si>
  <si>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</si>
  <si>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</si>
  <si>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</si>
  <si>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</si>
  <si>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</si>
  <si>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</si>
  <si>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</si>
  <si>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</si>
  <si>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</si>
  <si>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</si>
  <si>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</si>
  <si>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</si>
  <si>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</si>
  <si>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</si>
  <si>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</si>
  <si>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</si>
  <si>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</si>
  <si>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</si>
  <si>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</si>
  <si>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</si>
  <si>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</si>
  <si>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</si>
  <si>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</si>
  <si>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</si>
  <si>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</si>
  <si>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</si>
  <si>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</si>
  <si>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</si>
  <si>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</si>
  <si>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</si>
  <si>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</si>
  <si>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</si>
  <si>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</si>
  <si>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</si>
  <si>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</si>
  <si>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</si>
  <si>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</si>
  <si>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</si>
  <si>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</si>
  <si>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</si>
  <si>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</si>
  <si>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</si>
  <si>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</si>
  <si>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</si>
  <si>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</si>
  <si>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</si>
  <si>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</si>
  <si>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</si>
  <si>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</si>
  <si>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</si>
  <si>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</si>
  <si>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</si>
  <si>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</si>
  <si>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</si>
  <si>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</si>
  <si>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</si>
  <si>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</si>
  <si>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</si>
  <si>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</si>
  <si>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</si>
  <si>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</si>
  <si>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</si>
  <si>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</si>
  <si>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</si>
  <si>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</si>
  <si>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</si>
  <si>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</si>
  <si>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</si>
  <si>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</si>
  <si>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</si>
  <si>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</si>
  <si>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</si>
  <si>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</si>
  <si>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</si>
  <si>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</si>
  <si>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</si>
  <si>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</si>
  <si>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</si>
  <si>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</si>
  <si>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</si>
  <si>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</si>
  <si>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</si>
  <si>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</si>
  <si>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</si>
  <si>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</si>
  <si>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</si>
  <si>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</si>
  <si>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</si>
  <si>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</si>
  <si>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</si>
  <si>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</si>
  <si>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</si>
  <si>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</si>
  <si>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</si>
  <si>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</si>
  <si>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</si>
  <si>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</si>
  <si>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</si>
  <si>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</si>
  <si>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</si>
  <si>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</si>
  <si>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</si>
  <si>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</si>
  <si>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</si>
  <si>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</si>
  <si>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</si>
  <si>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</si>
  <si>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</si>
  <si>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</si>
  <si>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</si>
  <si>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</si>
  <si>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</si>
  <si>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</si>
  <si>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</si>
  <si>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</si>
  <si>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</si>
  <si>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</si>
  <si>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</si>
  <si>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</si>
  <si>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</si>
  <si>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</si>
  <si>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</si>
  <si>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</si>
  <si>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</si>
  <si>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</si>
  <si>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</si>
  <si>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</si>
  <si>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</si>
  <si>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</si>
  <si>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</si>
  <si>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</si>
  <si>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</si>
  <si>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</si>
  <si>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</si>
  <si>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</si>
  <si>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</si>
  <si>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</si>
  <si>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</si>
  <si>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</si>
  <si>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</si>
  <si>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</si>
  <si>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</si>
  <si>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</si>
  <si>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</si>
  <si>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</si>
  <si>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</si>
  <si>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</si>
  <si>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</si>
  <si>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</si>
  <si>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</si>
  <si>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</si>
  <si>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</si>
  <si>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</si>
  <si>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</si>
  <si>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</si>
  <si>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</si>
  <si>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</si>
  <si>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</si>
  <si>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</si>
  <si>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</si>
  <si>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</si>
  <si>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</si>
  <si>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</si>
  <si>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</si>
  <si>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</si>
  <si>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</si>
  <si>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</si>
  <si>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</si>
  <si>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</si>
  <si>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</si>
  <si>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</si>
  <si>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</si>
  <si>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</si>
  <si>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</si>
  <si>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</si>
  <si>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</si>
  <si>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</si>
  <si>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</si>
  <si>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</si>
  <si>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</si>
  <si>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</si>
  <si>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</si>
  <si>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</si>
  <si>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</si>
  <si>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</si>
  <si>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</si>
  <si>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</si>
  <si>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</si>
  <si>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</si>
  <si>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</si>
  <si>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</si>
  <si>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</si>
  <si>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</si>
  <si>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</si>
  <si>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</si>
  <si>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</si>
  <si>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</si>
  <si>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</si>
  <si>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</si>
  <si>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</si>
  <si>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</si>
  <si>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</si>
  <si>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</si>
  <si>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</si>
  <si>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</si>
  <si>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</si>
  <si>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</si>
  <si>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</si>
  <si>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</si>
  <si>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</si>
  <si>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</si>
  <si>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</si>
  <si>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</si>
  <si>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</si>
  <si>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</si>
  <si>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</si>
  <si>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</si>
  <si>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</si>
  <si>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</si>
  <si>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</si>
  <si>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</si>
  <si>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</si>
  <si>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</si>
  <si>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</si>
  <si>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</si>
  <si>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</si>
  <si>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</si>
  <si>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</si>
  <si>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</si>
  <si>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</si>
  <si>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</si>
  <si>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</si>
  <si>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</si>
  <si>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</si>
  <si>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</si>
  <si>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</si>
  <si>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</si>
  <si>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</si>
  <si>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</si>
  <si>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</si>
  <si>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</si>
  <si>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</si>
  <si>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</si>
  <si>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</si>
  <si>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</si>
  <si>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</si>
  <si>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</si>
  <si>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</si>
  <si>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</si>
  <si>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</si>
  <si>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</si>
  <si>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</si>
  <si>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</si>
  <si>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</si>
  <si>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</si>
  <si>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</si>
  <si>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</si>
  <si>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</si>
  <si>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</si>
  <si>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</si>
  <si>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</si>
  <si>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</si>
  <si>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</si>
  <si>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</si>
  <si>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</si>
  <si>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</si>
  <si>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</si>
  <si>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</si>
  <si>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</si>
  <si>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</si>
  <si>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</si>
  <si>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</si>
  <si>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</si>
  <si>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</si>
  <si>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</si>
  <si>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</si>
  <si>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</si>
  <si>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</si>
  <si>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</si>
  <si>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</si>
  <si>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</si>
  <si>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</si>
  <si>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</si>
  <si>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</si>
  <si>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</si>
  <si>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</si>
  <si>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</si>
  <si>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</si>
  <si>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</si>
  <si>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</si>
  <si>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</si>
  <si>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</si>
  <si>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</si>
  <si>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</si>
  <si>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</si>
  <si>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</si>
  <si>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</si>
  <si>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</si>
  <si>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</si>
  <si>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</si>
  <si>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</si>
  <si>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</si>
  <si>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</si>
  <si>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</si>
  <si>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</si>
  <si>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</si>
  <si>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</si>
  <si>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</si>
  <si>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</si>
  <si>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</si>
  <si>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</si>
  <si>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</si>
  <si>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</si>
  <si>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</si>
  <si>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</si>
  <si>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</si>
  <si>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</si>
  <si>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</si>
  <si>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</si>
  <si>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</si>
  <si>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</si>
  <si>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</si>
  <si>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</si>
  <si>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</si>
  <si>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</si>
  <si>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</si>
  <si>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</si>
  <si>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</si>
  <si>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</si>
  <si>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</si>
  <si>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</si>
  <si>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</si>
  <si>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</si>
  <si>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</si>
  <si>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</si>
  <si>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</si>
  <si>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</si>
  <si>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</si>
  <si>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</si>
  <si>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</si>
  <si>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</si>
  <si>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</si>
  <si>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</si>
  <si>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</si>
  <si>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</si>
  <si>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</si>
  <si>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</si>
  <si>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</si>
  <si>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</si>
  <si>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</si>
  <si>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</si>
  <si>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</si>
  <si>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</si>
  <si>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</si>
  <si>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</si>
  <si>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</si>
  <si>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</si>
  <si>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</si>
  <si>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</si>
  <si>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</si>
  <si>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</si>
  <si>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</si>
  <si>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</si>
  <si>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</si>
  <si>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</si>
  <si>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</si>
  <si>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</si>
  <si>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</si>
  <si>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</si>
  <si>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</si>
  <si>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</si>
  <si>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</si>
  <si>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</si>
  <si>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</si>
  <si>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</si>
  <si>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</si>
  <si>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</si>
  <si>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</si>
  <si>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</si>
  <si>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</si>
  <si>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</si>
  <si>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</si>
  <si>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</si>
  <si>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</si>
  <si>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</si>
  <si>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</si>
  <si>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</si>
  <si>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</si>
  <si>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</si>
  <si>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</si>
  <si>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</si>
  <si>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</si>
  <si>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</si>
  <si>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</si>
  <si>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</si>
  <si>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</si>
  <si>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</si>
  <si>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</si>
  <si>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</si>
  <si>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</si>
  <si>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</si>
  <si>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</si>
  <si>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</si>
  <si>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</si>
  <si>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</si>
  <si>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</si>
  <si>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</si>
  <si>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</si>
  <si>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</si>
  <si>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</si>
  <si>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</si>
  <si>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</si>
  <si>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</si>
  <si>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</si>
  <si>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</si>
  <si>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</si>
  <si>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</si>
  <si>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</si>
  <si>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</si>
  <si>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</si>
  <si>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</si>
  <si>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</si>
  <si>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</si>
  <si>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</si>
  <si>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</si>
  <si>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</si>
  <si>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</si>
  <si>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</si>
  <si>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</si>
  <si>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</si>
  <si>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</si>
  <si>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</si>
  <si>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</si>
  <si>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</si>
  <si>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</si>
  <si>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</si>
  <si>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</si>
  <si>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</si>
  <si>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</si>
  <si>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</si>
  <si>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</si>
  <si>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</si>
  <si>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</si>
  <si>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</si>
  <si>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</si>
  <si>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</si>
  <si>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</si>
  <si>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</si>
  <si>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</si>
  <si>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</si>
  <si>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</si>
  <si>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</si>
  <si>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</si>
  <si>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</si>
  <si>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</si>
  <si>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</si>
  <si>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</si>
  <si>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</si>
  <si>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</si>
  <si>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</si>
  <si>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</si>
  <si>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</si>
  <si>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</si>
  <si>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</si>
  <si>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</si>
  <si>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</si>
  <si>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</si>
  <si>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</si>
  <si>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</si>
  <si>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</si>
  <si>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</si>
  <si>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</si>
  <si>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</si>
  <si>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</si>
  <si>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</si>
  <si>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</si>
  <si>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</si>
  <si>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</si>
  <si>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</si>
  <si>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</si>
  <si>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</si>
  <si>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</si>
  <si>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</si>
  <si>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</si>
  <si>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</si>
  <si>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</si>
  <si>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</si>
  <si>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</si>
  <si>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</si>
  <si>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</si>
  <si>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</si>
  <si>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</si>
  <si>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</si>
  <si>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</si>
  <si>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</si>
  <si>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</si>
  <si>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</si>
  <si>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</si>
  <si>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</si>
  <si>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</si>
  <si>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</si>
  <si>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</si>
  <si>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</si>
  <si>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</si>
  <si>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</si>
  <si>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</si>
  <si>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</si>
  <si>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</si>
  <si>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</si>
  <si>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</si>
  <si>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</si>
  <si>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</si>
  <si>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</si>
  <si>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</si>
  <si>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</si>
  <si>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</si>
  <si>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</si>
  <si>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</si>
  <si>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</si>
  <si>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</si>
  <si>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</si>
  <si>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</si>
  <si>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</si>
  <si>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</si>
  <si>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</si>
  <si>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</si>
  <si>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</si>
  <si>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</si>
  <si>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</si>
  <si>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</si>
  <si>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</si>
  <si>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</si>
  <si>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</si>
  <si>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</si>
  <si>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</si>
  <si>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</si>
  <si>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</si>
  <si>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</si>
  <si>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</si>
  <si>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</si>
  <si>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</si>
  <si>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</si>
  <si>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</si>
  <si>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</si>
  <si>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</si>
  <si>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</si>
  <si>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</si>
  <si>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</si>
  <si>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</si>
  <si>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</si>
  <si>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</si>
  <si>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</si>
  <si>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</si>
  <si>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</si>
  <si>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</si>
  <si>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</si>
  <si>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</si>
  <si>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</si>
  <si>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</si>
  <si>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</si>
  <si>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</si>
  <si>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</si>
  <si>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</si>
  <si>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</si>
  <si>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</si>
  <si>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</si>
  <si>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</si>
  <si>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</si>
  <si>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</si>
  <si>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</si>
  <si>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</si>
  <si>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</si>
  <si>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</si>
  <si>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</si>
  <si>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</si>
  <si>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</si>
  <si>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</si>
  <si>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</si>
  <si>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</si>
  <si>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</si>
  <si>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</si>
  <si>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</si>
  <si>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</si>
  <si>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</si>
  <si>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</si>
  <si>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</si>
  <si>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</si>
  <si>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</si>
  <si>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</si>
  <si>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</si>
  <si>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</si>
  <si>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</si>
  <si>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</si>
  <si>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</si>
  <si>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</si>
  <si>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</si>
  <si>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</si>
  <si>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</si>
  <si>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</si>
  <si>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</si>
  <si>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</si>
  <si>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</si>
  <si>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</si>
  <si>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</si>
  <si>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</si>
  <si>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</si>
  <si>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</si>
  <si>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</si>
  <si>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</si>
  <si>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</si>
  <si>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</si>
  <si>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</si>
  <si>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</si>
  <si>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</si>
  <si>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</si>
  <si>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</si>
  <si>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</si>
  <si>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</si>
  <si>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</si>
  <si>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</si>
  <si>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</si>
  <si>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</si>
  <si>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</si>
  <si>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</si>
  <si>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</si>
  <si>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</si>
  <si>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</si>
  <si>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</si>
  <si>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</si>
  <si>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</si>
  <si>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</si>
  <si>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</si>
  <si>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</si>
  <si>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</si>
  <si>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</si>
  <si>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</si>
  <si>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</si>
  <si>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</si>
  <si>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</si>
  <si>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</si>
  <si>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</si>
  <si>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</si>
  <si>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</si>
  <si>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</si>
  <si>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</si>
  <si>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</si>
  <si>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</si>
  <si>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</si>
  <si>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</si>
  <si>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</si>
  <si>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</si>
  <si>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</si>
  <si>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</si>
  <si>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</si>
  <si>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</si>
  <si>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</si>
  <si>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</si>
  <si>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</si>
  <si>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</si>
  <si>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</si>
  <si>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</si>
  <si>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</si>
  <si>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</si>
  <si>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</si>
  <si>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</si>
  <si>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</si>
  <si>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</si>
  <si>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</si>
  <si>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</si>
  <si>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</si>
  <si>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</si>
  <si>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</si>
  <si>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</si>
  <si>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</si>
  <si>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21/  The Per Diem rate of $704 ($600 for lodging and $104 for M&amp;IE) effective January 1, 2025, applies to U.S. government travelers to game park areas as authorized by specific post policy in Tanzania.  This rate will expire on December 31, 2025.</t>
  </si>
  <si>
    <t>133,17</t>
  </si>
  <si>
    <t>Pyeongtaek</t>
  </si>
  <si>
    <t>Pyeongtaek, Korea, South</t>
  </si>
  <si>
    <t>132/ Terminated from the Per Diem Supplement effective February 1, 2024. "Effective January 1, 2025, the maximum lodging rate will increase for:  Davos, $2,050; Bad Ragaz, $1,800; Klosters $1,900; Zurich $560; and $1,300 for “Other”, Switzerland.  Please note that there is no adjustment to the meals or to incidental expenses.  This temporary lodging rate increase is established for USG travelers who are attending and supporting the annual World Economic Forum during January 2025.  The footnote will be terminated on February 1, 2025."</t>
  </si>
  <si>
    <t>133/ Effective February 1, 2025, the maximum lodging rate will increase to $245 for Kyongju.  Please note that there is no adjustment to the meals or to incidental expenses.  This temporary lodging rate increase is established for USG travelers who are attending and supporting Gyeongju Senior Officials (SOM- 1) during the period of February 24, 2025, through March 9, 20252025.  The footnote will be terminated on April 1, 2025.</t>
  </si>
  <si>
    <t>Effective February 1, 2025, the high season rate for Kyongju, South Korea and Victoria Falls, Zimbabwe are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</si>
</sst>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2">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16" fontId="0" fillId="0" borderId="0" xfId="0" applyNumberFormat="1"/>
    <xf numFmtId="17"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3">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E16" sqref="E16:F16"/>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45694</v>
      </c>
      <c r="C1" s="26" t="str">
        <f>"This form is for the month of " &amp; TEXT(B1,"mmmm yyyy")&amp;"."</f>
        <v>This form is for the month of February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1" t="s">
        <v>24</v>
      </c>
      <c r="B9" s="91"/>
      <c r="C9" s="45" t="s">
        <v>75</v>
      </c>
      <c r="D9" s="45" t="s">
        <v>76</v>
      </c>
      <c r="E9" s="91" t="s">
        <v>26</v>
      </c>
      <c r="F9" s="91"/>
      <c r="G9" s="45" t="s">
        <v>77</v>
      </c>
      <c r="H9" s="45" t="s">
        <v>78</v>
      </c>
      <c r="J9" s="26"/>
      <c r="K9" s="27"/>
    </row>
    <row r="10" spans="1:14" x14ac:dyDescent="0.3">
      <c r="A10" s="84"/>
      <c r="B10" s="85"/>
      <c r="C10" s="34"/>
      <c r="D10" s="62"/>
      <c r="E10" s="84"/>
      <c r="F10" s="85"/>
      <c r="G10" s="34"/>
      <c r="H10" s="62"/>
      <c r="J10" s="26"/>
      <c r="M10" s="47" t="s">
        <v>79</v>
      </c>
      <c r="N10" s="44">
        <f>MIN(C10:C21)</f>
        <v>0</v>
      </c>
    </row>
    <row r="11" spans="1:14" x14ac:dyDescent="0.3">
      <c r="A11" s="84"/>
      <c r="B11" s="85"/>
      <c r="C11" s="34"/>
      <c r="D11" s="62"/>
      <c r="E11" s="84"/>
      <c r="F11" s="85"/>
      <c r="G11" s="34"/>
      <c r="H11" s="62"/>
      <c r="J11" s="26"/>
      <c r="M11" s="47" t="s">
        <v>80</v>
      </c>
      <c r="N11" s="44">
        <f>MAX(G10:G21)</f>
        <v>0</v>
      </c>
    </row>
    <row r="12" spans="1:14" x14ac:dyDescent="0.3">
      <c r="A12" s="84"/>
      <c r="B12" s="85"/>
      <c r="C12" s="34"/>
      <c r="D12" s="62"/>
      <c r="E12" s="84"/>
      <c r="F12" s="85"/>
      <c r="G12" s="34"/>
      <c r="H12" s="62"/>
      <c r="J12" s="26"/>
      <c r="M12" s="47"/>
      <c r="N12" s="44"/>
    </row>
    <row r="13" spans="1:14" x14ac:dyDescent="0.3">
      <c r="A13" s="84"/>
      <c r="B13" s="85"/>
      <c r="C13" s="34"/>
      <c r="D13" s="62"/>
      <c r="E13" s="84"/>
      <c r="F13" s="85"/>
      <c r="G13" s="34"/>
      <c r="H13" s="62"/>
      <c r="J13" s="26"/>
      <c r="M13" s="47"/>
      <c r="N13" s="44"/>
    </row>
    <row r="14" spans="1:14" x14ac:dyDescent="0.3">
      <c r="A14" s="84"/>
      <c r="B14" s="85"/>
      <c r="C14" s="34"/>
      <c r="D14" s="62"/>
      <c r="E14" s="84"/>
      <c r="F14" s="85"/>
      <c r="G14" s="34"/>
      <c r="H14" s="62"/>
      <c r="J14" s="26"/>
      <c r="M14" s="47"/>
      <c r="N14" s="44"/>
    </row>
    <row r="15" spans="1:14" x14ac:dyDescent="0.3">
      <c r="A15" s="84"/>
      <c r="B15" s="85"/>
      <c r="C15" s="34"/>
      <c r="D15" s="62"/>
      <c r="E15" s="84"/>
      <c r="F15" s="85"/>
      <c r="G15" s="34"/>
      <c r="H15" s="62"/>
      <c r="J15" s="26"/>
      <c r="M15" s="47"/>
      <c r="N15" s="44"/>
    </row>
    <row r="16" spans="1:14" x14ac:dyDescent="0.3">
      <c r="A16" s="84"/>
      <c r="B16" s="85"/>
      <c r="C16" s="34"/>
      <c r="D16" s="62"/>
      <c r="E16" s="84"/>
      <c r="F16" s="85"/>
      <c r="G16" s="34"/>
      <c r="H16" s="62"/>
      <c r="J16" s="26"/>
      <c r="M16" s="47"/>
      <c r="N16" s="44"/>
    </row>
    <row r="17" spans="1:14" x14ac:dyDescent="0.3">
      <c r="A17" s="84"/>
      <c r="B17" s="85"/>
      <c r="C17" s="34"/>
      <c r="D17" s="62"/>
      <c r="E17" s="84"/>
      <c r="F17" s="85"/>
      <c r="G17" s="34"/>
      <c r="H17" s="62"/>
      <c r="J17" s="26"/>
      <c r="L17" s="44"/>
      <c r="M17" s="47" t="str">
        <f>"First Travel Date in " &amp; TEXT($B$1,"mmm") &amp; ":"</f>
        <v>First Travel Date in Feb:</v>
      </c>
      <c r="N17" s="44">
        <f>IF(MIN(C10:C21)&lt;=EOMONTH($B$1,-1),EOMONTH($B$1,-1)+1,MIN(C10:C21))</f>
        <v>45689</v>
      </c>
    </row>
    <row r="18" spans="1:14" x14ac:dyDescent="0.3">
      <c r="A18" s="84"/>
      <c r="B18" s="85"/>
      <c r="C18" s="34"/>
      <c r="D18" s="62"/>
      <c r="E18" s="84"/>
      <c r="F18" s="85"/>
      <c r="G18" s="34"/>
      <c r="H18" s="62"/>
      <c r="J18" s="26"/>
      <c r="M18" s="47" t="str">
        <f>"Last Travel Date in " &amp; TEXT($B$1,"mmm") &amp; ":"</f>
        <v>Last Travel Date in Feb:</v>
      </c>
      <c r="N18" s="44">
        <f>IF(MAX(G10:G21)&gt;EOMONTH($B$1,0),EOMONTH($B$1,0),MAX(G10:G21))</f>
        <v>0</v>
      </c>
    </row>
    <row r="19" spans="1:14" x14ac:dyDescent="0.3">
      <c r="A19" s="84"/>
      <c r="B19" s="85"/>
      <c r="C19" s="34"/>
      <c r="D19" s="62"/>
      <c r="E19" s="84"/>
      <c r="F19" s="85"/>
      <c r="G19" s="34"/>
      <c r="H19" s="62"/>
      <c r="J19" s="26"/>
      <c r="K19" s="27"/>
    </row>
    <row r="20" spans="1:14" x14ac:dyDescent="0.3">
      <c r="A20" s="84"/>
      <c r="B20" s="85"/>
      <c r="C20" s="34"/>
      <c r="D20" s="62"/>
      <c r="E20" s="84"/>
      <c r="F20" s="85"/>
      <c r="G20" s="34"/>
      <c r="H20" s="62"/>
      <c r="J20" s="26"/>
      <c r="K20" s="27"/>
    </row>
    <row r="21" spans="1:14" x14ac:dyDescent="0.3">
      <c r="A21" s="84"/>
      <c r="B21" s="85"/>
      <c r="C21" s="34"/>
      <c r="D21" s="62"/>
      <c r="E21" s="84"/>
      <c r="F21" s="85"/>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0"/>
      <c r="B26" s="90"/>
      <c r="C26" s="90"/>
      <c r="D26" s="90"/>
      <c r="E26" s="90"/>
      <c r="F26" s="90"/>
      <c r="G26" s="90"/>
      <c r="H26" s="90"/>
      <c r="I26" s="90"/>
      <c r="J26" s="90"/>
      <c r="K26" s="90"/>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6" t="s">
        <v>88</v>
      </c>
      <c r="C33" s="86"/>
      <c r="D33" s="86" t="s">
        <v>89</v>
      </c>
      <c r="E33" s="86"/>
      <c r="F33" s="86" t="s">
        <v>90</v>
      </c>
      <c r="G33" s="86"/>
      <c r="H33" s="49"/>
      <c r="I33" s="87" t="s">
        <v>91</v>
      </c>
      <c r="J33" s="88"/>
      <c r="K33" s="89"/>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52UfVtkdH/cyXxYYonRJzsiHAEvrngSmq2hS1FwxsbWyMeDZIIuU94kPABeto9iReJUsVfGnaPtAZo5Fzv0EbA==" saltValue="jgEb4cD4v6HyLUrQMc8WbQ=="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5"/>
  <sheetViews>
    <sheetView zoomScale="85" zoomScaleNormal="85" workbookViewId="0">
      <pane ySplit="1" topLeftCell="A1120" activePane="bottomLeft" state="frozen"/>
      <selection pane="bottomLeft" activeCell="K1142" sqref="K1142"/>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t="s">
        <v>111</v>
      </c>
      <c r="B3" t="s">
        <v>109</v>
      </c>
      <c r="C3" t="s">
        <v>112</v>
      </c>
      <c r="D3" t="s">
        <v>113</v>
      </c>
      <c r="E3" s="82">
        <v>45658</v>
      </c>
      <c r="F3" s="82">
        <v>46022</v>
      </c>
      <c r="G3">
        <v>0</v>
      </c>
      <c r="H3">
        <v>15</v>
      </c>
      <c r="I3">
        <f>G3+H3</f>
        <v>15</v>
      </c>
      <c r="J3" s="71">
        <v>37834</v>
      </c>
      <c r="K3" t="s">
        <v>114</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111</v>
      </c>
      <c r="B4" t="s">
        <v>115</v>
      </c>
      <c r="C4" t="s">
        <v>116</v>
      </c>
      <c r="D4" t="s">
        <v>113</v>
      </c>
      <c r="E4" s="82">
        <v>45658</v>
      </c>
      <c r="F4" s="82">
        <v>46022</v>
      </c>
      <c r="G4">
        <v>0</v>
      </c>
      <c r="H4">
        <v>78</v>
      </c>
      <c r="I4">
        <f t="shared" ref="I4:I70" si="0">G4+H4</f>
        <v>78</v>
      </c>
      <c r="J4" s="71">
        <v>43770</v>
      </c>
      <c r="K4" t="s">
        <v>114</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117</v>
      </c>
      <c r="B5" t="s">
        <v>109</v>
      </c>
      <c r="C5" t="s">
        <v>118</v>
      </c>
      <c r="D5" t="s">
        <v>113</v>
      </c>
      <c r="E5" s="82">
        <v>45658</v>
      </c>
      <c r="F5" s="82">
        <v>46022</v>
      </c>
      <c r="G5">
        <v>182</v>
      </c>
      <c r="H5">
        <v>74</v>
      </c>
      <c r="I5">
        <f t="shared" si="0"/>
        <v>256</v>
      </c>
      <c r="J5" s="71">
        <v>45658</v>
      </c>
      <c r="L5">
        <v>11908</v>
      </c>
      <c r="N5" s="24">
        <f>IF($H5&gt;265,ROUND($H5*0.15,0),VLOOKUP($H5,'Office of Allowances Appendix B'!$A$1:$E$266,2,FALSE))</f>
        <v>11</v>
      </c>
      <c r="O5" s="24">
        <f>IF($H5&gt;265,ROUND($H5*0.25,0),VLOOKUP($H5,'Office of Allowances Appendix B'!$A$1:$E$266,3,FALSE))</f>
        <v>19</v>
      </c>
      <c r="P5" s="24">
        <f>IF($H5&gt;265,ROUND($H5*0.4,0),VLOOKUP($H5,'Office of Allowances Appendix B'!$A$1:$E$266,4,FALSE))</f>
        <v>29</v>
      </c>
      <c r="Q5" s="24">
        <f t="shared" si="1"/>
        <v>15</v>
      </c>
    </row>
    <row r="6" spans="1:17" x14ac:dyDescent="0.3">
      <c r="A6" t="s">
        <v>117</v>
      </c>
      <c r="B6" t="s">
        <v>119</v>
      </c>
      <c r="C6" t="s">
        <v>120</v>
      </c>
      <c r="D6" t="s">
        <v>113</v>
      </c>
      <c r="E6" s="82">
        <v>45658</v>
      </c>
      <c r="F6" s="82">
        <v>46022</v>
      </c>
      <c r="G6">
        <v>202</v>
      </c>
      <c r="H6">
        <v>108</v>
      </c>
      <c r="I6">
        <f t="shared" si="0"/>
        <v>310</v>
      </c>
      <c r="J6" s="71">
        <v>45658</v>
      </c>
      <c r="L6">
        <v>10104</v>
      </c>
      <c r="N6" s="24">
        <f>IF($H6&gt;265,ROUND($H6*0.15,0),VLOOKUP($H6,'Office of Allowances Appendix B'!$A$1:$E$266,2,FALSE))</f>
        <v>16</v>
      </c>
      <c r="O6" s="24">
        <f>IF($H6&gt;265,ROUND($H6*0.25,0),VLOOKUP($H6,'Office of Allowances Appendix B'!$A$1:$E$266,3,FALSE))</f>
        <v>27</v>
      </c>
      <c r="P6" s="24">
        <f>IF($H6&gt;265,ROUND($H6*0.4,0),VLOOKUP($H6,'Office of Allowances Appendix B'!$A$1:$E$266,4,FALSE))</f>
        <v>43</v>
      </c>
      <c r="Q6" s="24">
        <f t="shared" si="1"/>
        <v>22</v>
      </c>
    </row>
    <row r="7" spans="1:17" x14ac:dyDescent="0.3">
      <c r="A7" t="s">
        <v>121</v>
      </c>
      <c r="B7" t="s">
        <v>109</v>
      </c>
      <c r="C7" t="s">
        <v>122</v>
      </c>
      <c r="D7" t="s">
        <v>113</v>
      </c>
      <c r="E7" s="82">
        <v>45658</v>
      </c>
      <c r="F7" s="82">
        <v>46022</v>
      </c>
      <c r="G7">
        <v>192</v>
      </c>
      <c r="H7">
        <v>112</v>
      </c>
      <c r="I7">
        <f t="shared" si="0"/>
        <v>304</v>
      </c>
      <c r="J7" s="71">
        <v>42005</v>
      </c>
      <c r="K7">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121</v>
      </c>
      <c r="B8" t="s">
        <v>123</v>
      </c>
      <c r="C8" t="s">
        <v>124</v>
      </c>
      <c r="D8" t="s">
        <v>113</v>
      </c>
      <c r="E8" s="82">
        <v>45658</v>
      </c>
      <c r="F8" s="82">
        <v>46022</v>
      </c>
      <c r="G8">
        <v>209</v>
      </c>
      <c r="H8">
        <v>117</v>
      </c>
      <c r="I8">
        <f t="shared" si="0"/>
        <v>326</v>
      </c>
      <c r="J8" s="71">
        <v>45566</v>
      </c>
      <c r="L8">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t="s">
        <v>125</v>
      </c>
      <c r="B9" t="s">
        <v>126</v>
      </c>
      <c r="C9" t="s">
        <v>127</v>
      </c>
      <c r="D9" t="s">
        <v>113</v>
      </c>
      <c r="E9" s="82">
        <v>45658</v>
      </c>
      <c r="F9" s="82">
        <v>46022</v>
      </c>
      <c r="G9">
        <v>209</v>
      </c>
      <c r="H9">
        <v>123</v>
      </c>
      <c r="I9">
        <f t="shared" si="0"/>
        <v>332</v>
      </c>
      <c r="J9" s="71">
        <v>39448</v>
      </c>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128</v>
      </c>
      <c r="B10" t="s">
        <v>109</v>
      </c>
      <c r="C10" t="s">
        <v>129</v>
      </c>
      <c r="D10" t="s">
        <v>113</v>
      </c>
      <c r="E10" s="82">
        <v>45658</v>
      </c>
      <c r="F10" s="82">
        <v>46022</v>
      </c>
      <c r="G10">
        <v>336</v>
      </c>
      <c r="H10">
        <v>199</v>
      </c>
      <c r="I10">
        <f t="shared" si="0"/>
        <v>535</v>
      </c>
      <c r="J10" s="71">
        <v>44927</v>
      </c>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128</v>
      </c>
      <c r="B11" t="s">
        <v>130</v>
      </c>
      <c r="C11" t="s">
        <v>131</v>
      </c>
      <c r="D11" t="s">
        <v>113</v>
      </c>
      <c r="E11" s="82">
        <v>45658</v>
      </c>
      <c r="F11" s="82">
        <v>46022</v>
      </c>
      <c r="G11">
        <v>336</v>
      </c>
      <c r="H11">
        <v>199</v>
      </c>
      <c r="I11">
        <f t="shared" si="0"/>
        <v>535</v>
      </c>
      <c r="J11" s="71">
        <v>44927</v>
      </c>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132</v>
      </c>
      <c r="B12" t="s">
        <v>133</v>
      </c>
      <c r="C12" t="s">
        <v>134</v>
      </c>
      <c r="D12" t="s">
        <v>113</v>
      </c>
      <c r="E12" s="82">
        <v>45658</v>
      </c>
      <c r="F12" s="82">
        <v>46022</v>
      </c>
      <c r="G12">
        <v>244</v>
      </c>
      <c r="H12">
        <v>130</v>
      </c>
      <c r="I12">
        <f t="shared" si="0"/>
        <v>374</v>
      </c>
      <c r="J12" s="71">
        <v>43862</v>
      </c>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135</v>
      </c>
      <c r="B13" t="s">
        <v>136</v>
      </c>
      <c r="C13" t="s">
        <v>137</v>
      </c>
      <c r="D13" t="s">
        <v>113</v>
      </c>
      <c r="E13" s="82">
        <v>45658</v>
      </c>
      <c r="F13" s="82">
        <v>46022</v>
      </c>
      <c r="G13">
        <v>0</v>
      </c>
      <c r="H13">
        <v>1</v>
      </c>
      <c r="I13">
        <f t="shared" si="0"/>
        <v>1</v>
      </c>
      <c r="J13" s="71">
        <v>40330</v>
      </c>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138</v>
      </c>
      <c r="B14" t="s">
        <v>109</v>
      </c>
      <c r="C14" t="s">
        <v>139</v>
      </c>
      <c r="E14" s="82">
        <v>45658</v>
      </c>
      <c r="F14" s="82">
        <v>45762</v>
      </c>
      <c r="G14">
        <v>50</v>
      </c>
      <c r="H14">
        <v>19</v>
      </c>
      <c r="I14">
        <f t="shared" si="0"/>
        <v>69</v>
      </c>
      <c r="J14" s="71">
        <v>39569</v>
      </c>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138</v>
      </c>
      <c r="B15" t="s">
        <v>109</v>
      </c>
      <c r="C15" t="s">
        <v>139</v>
      </c>
      <c r="D15" t="s">
        <v>113</v>
      </c>
      <c r="E15" s="82">
        <v>45763</v>
      </c>
      <c r="F15" s="82">
        <v>46005</v>
      </c>
      <c r="G15">
        <v>37</v>
      </c>
      <c r="H15">
        <v>18</v>
      </c>
      <c r="I15">
        <f t="shared" si="0"/>
        <v>55</v>
      </c>
      <c r="J15" s="71">
        <v>39569</v>
      </c>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138</v>
      </c>
      <c r="B16" t="s">
        <v>109</v>
      </c>
      <c r="C16" t="s">
        <v>139</v>
      </c>
      <c r="D16" t="s">
        <v>140</v>
      </c>
      <c r="E16" s="82">
        <v>46006</v>
      </c>
      <c r="F16" s="82">
        <v>46022</v>
      </c>
      <c r="G16">
        <v>50</v>
      </c>
      <c r="H16">
        <v>19</v>
      </c>
      <c r="I16">
        <f t="shared" si="0"/>
        <v>69</v>
      </c>
      <c r="J16" s="71">
        <v>39569</v>
      </c>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138</v>
      </c>
      <c r="B17" t="s">
        <v>141</v>
      </c>
      <c r="C17" t="s">
        <v>142</v>
      </c>
      <c r="D17" t="s">
        <v>113</v>
      </c>
      <c r="E17" s="82">
        <v>45658</v>
      </c>
      <c r="F17" s="82">
        <v>45809</v>
      </c>
      <c r="G17">
        <v>346</v>
      </c>
      <c r="H17">
        <v>138</v>
      </c>
      <c r="I17">
        <f t="shared" si="0"/>
        <v>484</v>
      </c>
      <c r="J17" s="71">
        <v>45017</v>
      </c>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138</v>
      </c>
      <c r="B18" t="s">
        <v>141</v>
      </c>
      <c r="C18" t="s">
        <v>142</v>
      </c>
      <c r="D18" t="s">
        <v>140</v>
      </c>
      <c r="E18" s="82">
        <v>45810</v>
      </c>
      <c r="F18" s="82">
        <v>46022</v>
      </c>
      <c r="G18">
        <v>216</v>
      </c>
      <c r="H18">
        <v>125</v>
      </c>
      <c r="I18">
        <f t="shared" si="0"/>
        <v>341</v>
      </c>
      <c r="J18" s="71">
        <v>45017</v>
      </c>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143</v>
      </c>
      <c r="B19" t="s">
        <v>109</v>
      </c>
      <c r="C19" t="s">
        <v>144</v>
      </c>
      <c r="D19" t="s">
        <v>113</v>
      </c>
      <c r="E19" s="82">
        <v>45658</v>
      </c>
      <c r="F19" s="82">
        <v>46022</v>
      </c>
      <c r="G19">
        <v>236</v>
      </c>
      <c r="H19">
        <v>120</v>
      </c>
      <c r="I19">
        <f t="shared" si="0"/>
        <v>356</v>
      </c>
      <c r="J19" s="71">
        <v>44986</v>
      </c>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143</v>
      </c>
      <c r="B20" t="s">
        <v>145</v>
      </c>
      <c r="C20" t="s">
        <v>146</v>
      </c>
      <c r="D20" t="s">
        <v>113</v>
      </c>
      <c r="E20" s="82">
        <v>45658</v>
      </c>
      <c r="F20" s="82">
        <v>46022</v>
      </c>
      <c r="G20">
        <v>237</v>
      </c>
      <c r="H20">
        <v>132</v>
      </c>
      <c r="I20">
        <f t="shared" si="0"/>
        <v>369</v>
      </c>
      <c r="J20" s="71">
        <v>44986</v>
      </c>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143</v>
      </c>
      <c r="B21" t="s">
        <v>147</v>
      </c>
      <c r="C21" t="s">
        <v>148</v>
      </c>
      <c r="D21" t="s">
        <v>113</v>
      </c>
      <c r="E21" s="82">
        <v>45658</v>
      </c>
      <c r="F21" s="82">
        <v>46022</v>
      </c>
      <c r="G21">
        <v>266</v>
      </c>
      <c r="H21">
        <v>126</v>
      </c>
      <c r="I21">
        <f t="shared" si="0"/>
        <v>392</v>
      </c>
      <c r="J21" s="71">
        <v>44986</v>
      </c>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143</v>
      </c>
      <c r="B22" t="s">
        <v>149</v>
      </c>
      <c r="C22" t="s">
        <v>150</v>
      </c>
      <c r="D22" t="s">
        <v>113</v>
      </c>
      <c r="E22" s="82">
        <v>45658</v>
      </c>
      <c r="F22" s="82">
        <v>46022</v>
      </c>
      <c r="G22">
        <v>220</v>
      </c>
      <c r="H22">
        <v>119</v>
      </c>
      <c r="I22">
        <f t="shared" si="0"/>
        <v>339</v>
      </c>
      <c r="J22" s="71">
        <v>44986</v>
      </c>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151</v>
      </c>
      <c r="B23" t="s">
        <v>109</v>
      </c>
      <c r="C23" t="s">
        <v>152</v>
      </c>
      <c r="D23" t="s">
        <v>113</v>
      </c>
      <c r="E23" s="82">
        <v>45658</v>
      </c>
      <c r="F23" s="82">
        <v>46022</v>
      </c>
      <c r="G23">
        <v>143</v>
      </c>
      <c r="H23">
        <v>88</v>
      </c>
      <c r="I23">
        <f t="shared" si="0"/>
        <v>231</v>
      </c>
      <c r="J23" s="71">
        <v>44896</v>
      </c>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151</v>
      </c>
      <c r="B24" t="s">
        <v>153</v>
      </c>
      <c r="C24" t="s">
        <v>154</v>
      </c>
      <c r="D24" t="s">
        <v>113</v>
      </c>
      <c r="E24" s="82">
        <v>45658</v>
      </c>
      <c r="F24" s="82">
        <v>46022</v>
      </c>
      <c r="G24">
        <v>143</v>
      </c>
      <c r="H24">
        <v>88</v>
      </c>
      <c r="I24">
        <f t="shared" si="0"/>
        <v>231</v>
      </c>
      <c r="J24" s="71">
        <v>44896</v>
      </c>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155</v>
      </c>
      <c r="B25" t="s">
        <v>109</v>
      </c>
      <c r="C25" t="s">
        <v>156</v>
      </c>
      <c r="D25" t="s">
        <v>113</v>
      </c>
      <c r="E25" s="82">
        <v>45658</v>
      </c>
      <c r="F25" s="82">
        <v>46022</v>
      </c>
      <c r="G25">
        <v>539</v>
      </c>
      <c r="H25">
        <v>160</v>
      </c>
      <c r="I25">
        <f t="shared" si="0"/>
        <v>699</v>
      </c>
      <c r="J25" s="71">
        <v>45627</v>
      </c>
      <c r="L25">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t="s">
        <v>155</v>
      </c>
      <c r="B26" t="s">
        <v>157</v>
      </c>
      <c r="C26" t="s">
        <v>158</v>
      </c>
      <c r="D26" t="s">
        <v>113</v>
      </c>
      <c r="E26" s="82">
        <v>45658</v>
      </c>
      <c r="F26" s="82">
        <v>46022</v>
      </c>
      <c r="G26">
        <v>539</v>
      </c>
      <c r="H26">
        <v>160</v>
      </c>
      <c r="I26">
        <f t="shared" si="0"/>
        <v>699</v>
      </c>
      <c r="J26" s="71">
        <v>45627</v>
      </c>
      <c r="L26">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t="s">
        <v>159</v>
      </c>
      <c r="B27" t="s">
        <v>160</v>
      </c>
      <c r="C27" t="s">
        <v>161</v>
      </c>
      <c r="D27" t="s">
        <v>113</v>
      </c>
      <c r="E27" s="82">
        <v>45658</v>
      </c>
      <c r="F27" s="82">
        <v>46022</v>
      </c>
      <c r="G27">
        <v>122</v>
      </c>
      <c r="H27">
        <v>29</v>
      </c>
      <c r="I27">
        <f t="shared" si="0"/>
        <v>151</v>
      </c>
      <c r="J27" s="71">
        <v>42675</v>
      </c>
      <c r="L27">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t="s">
        <v>162</v>
      </c>
      <c r="B28" t="s">
        <v>109</v>
      </c>
      <c r="C28" t="s">
        <v>163</v>
      </c>
      <c r="D28" t="s">
        <v>113</v>
      </c>
      <c r="E28" s="82">
        <v>45658</v>
      </c>
      <c r="F28" s="82">
        <v>46022</v>
      </c>
      <c r="G28">
        <v>194</v>
      </c>
      <c r="H28">
        <v>115</v>
      </c>
      <c r="I28">
        <f t="shared" si="0"/>
        <v>309</v>
      </c>
      <c r="J28" s="71">
        <v>45658</v>
      </c>
      <c r="L28">
        <v>11787</v>
      </c>
      <c r="N28" s="24">
        <f>IF($H28&gt;265,ROUND($H28*0.15,0),VLOOKUP($H28,'Office of Allowances Appendix B'!$A$1:$E$266,2,FALSE))</f>
        <v>17</v>
      </c>
      <c r="O28" s="24">
        <f>IF($H28&gt;265,ROUND($H28*0.25,0),VLOOKUP($H28,'Office of Allowances Appendix B'!$A$1:$E$266,3,FALSE))</f>
        <v>29</v>
      </c>
      <c r="P28" s="24">
        <f>IF($H28&gt;265,ROUND($H28*0.4,0),VLOOKUP($H28,'Office of Allowances Appendix B'!$A$1:$E$266,4,FALSE))</f>
        <v>46</v>
      </c>
      <c r="Q28" s="24">
        <f t="shared" si="1"/>
        <v>23</v>
      </c>
    </row>
    <row r="29" spans="1:17" x14ac:dyDescent="0.3">
      <c r="A29" t="s">
        <v>162</v>
      </c>
      <c r="B29" t="s">
        <v>164</v>
      </c>
      <c r="C29" t="s">
        <v>165</v>
      </c>
      <c r="D29" t="s">
        <v>113</v>
      </c>
      <c r="E29" s="82">
        <v>45658</v>
      </c>
      <c r="F29" s="82">
        <v>46022</v>
      </c>
      <c r="G29">
        <v>204</v>
      </c>
      <c r="H29">
        <v>102</v>
      </c>
      <c r="I29">
        <f t="shared" si="0"/>
        <v>306</v>
      </c>
      <c r="J29" s="71">
        <v>45658</v>
      </c>
      <c r="L29">
        <v>10244</v>
      </c>
      <c r="N29" s="24">
        <v>4</v>
      </c>
      <c r="O29" s="24">
        <f>IF($H29&gt;265,ROUND($H29*0.25,0),VLOOKUP($H29,'Office of Allowances Appendix B'!$A$1:$E$266,3,FALSE))</f>
        <v>26</v>
      </c>
      <c r="P29" s="24">
        <f>IF($H29&gt;265,ROUND($H29*0.4,0),VLOOKUP($H29,'Office of Allowances Appendix B'!$A$1:$E$266,4,FALSE))</f>
        <v>41</v>
      </c>
      <c r="Q29" s="24">
        <f t="shared" si="1"/>
        <v>31</v>
      </c>
    </row>
    <row r="30" spans="1:17" x14ac:dyDescent="0.3">
      <c r="A30" t="s">
        <v>162</v>
      </c>
      <c r="B30" t="s">
        <v>166</v>
      </c>
      <c r="C30" t="s">
        <v>167</v>
      </c>
      <c r="D30" t="s">
        <v>113</v>
      </c>
      <c r="E30" s="82">
        <v>45658</v>
      </c>
      <c r="F30" s="82">
        <v>46022</v>
      </c>
      <c r="G30">
        <v>233</v>
      </c>
      <c r="H30">
        <v>109</v>
      </c>
      <c r="I30">
        <f t="shared" si="0"/>
        <v>342</v>
      </c>
      <c r="J30" s="71">
        <v>45658</v>
      </c>
      <c r="L30">
        <v>19983</v>
      </c>
      <c r="N30" s="24">
        <f>IF($H30&gt;265,ROUND($H30*0.15,0),VLOOKUP($H30,'Office of Allowances Appendix B'!$A$1:$E$266,2,FALSE))</f>
        <v>16</v>
      </c>
      <c r="O30" s="24">
        <f>IF($H30&gt;265,ROUND($H30*0.25,0),VLOOKUP($H30,'Office of Allowances Appendix B'!$A$1:$E$266,3,FALSE))</f>
        <v>27</v>
      </c>
      <c r="P30" s="24">
        <f>IF($H30&gt;265,ROUND($H30*0.4,0),VLOOKUP($H30,'Office of Allowances Appendix B'!$A$1:$E$266,4,FALSE))</f>
        <v>44</v>
      </c>
      <c r="Q30" s="24">
        <f t="shared" si="1"/>
        <v>22</v>
      </c>
    </row>
    <row r="31" spans="1:17" x14ac:dyDescent="0.3">
      <c r="A31" t="s">
        <v>162</v>
      </c>
      <c r="B31" t="s">
        <v>168</v>
      </c>
      <c r="C31" t="s">
        <v>169</v>
      </c>
      <c r="D31" t="s">
        <v>113</v>
      </c>
      <c r="E31" s="82">
        <v>45658</v>
      </c>
      <c r="F31" s="82">
        <v>46022</v>
      </c>
      <c r="G31">
        <v>264</v>
      </c>
      <c r="H31">
        <v>119</v>
      </c>
      <c r="I31">
        <f t="shared" si="0"/>
        <v>383</v>
      </c>
      <c r="J31" s="71">
        <v>45658</v>
      </c>
      <c r="L31">
        <v>10245</v>
      </c>
      <c r="N31" s="24">
        <f>IF($H31&gt;265,ROUND($H31*0.15,0),VLOOKUP($H31,'Office of Allowances Appendix B'!$A$1:$E$266,2,FALSE))</f>
        <v>18</v>
      </c>
      <c r="O31" s="24">
        <f>IF($H31&gt;265,ROUND($H31*0.25,0),VLOOKUP($H31,'Office of Allowances Appendix B'!$A$1:$E$266,3,FALSE))</f>
        <v>30</v>
      </c>
      <c r="P31" s="24">
        <f>IF($H31&gt;265,ROUND($H31*0.4,0),VLOOKUP($H31,'Office of Allowances Appendix B'!$A$1:$E$266,4,FALSE))</f>
        <v>48</v>
      </c>
      <c r="Q31" s="24">
        <f t="shared" si="1"/>
        <v>23</v>
      </c>
    </row>
    <row r="32" spans="1:17" x14ac:dyDescent="0.3">
      <c r="A32" t="s">
        <v>162</v>
      </c>
      <c r="B32" t="s">
        <v>170</v>
      </c>
      <c r="C32" t="s">
        <v>171</v>
      </c>
      <c r="D32" t="s">
        <v>113</v>
      </c>
      <c r="E32" s="82">
        <v>45658</v>
      </c>
      <c r="F32" s="82">
        <v>46022</v>
      </c>
      <c r="G32">
        <v>261</v>
      </c>
      <c r="H32">
        <v>113</v>
      </c>
      <c r="I32">
        <f t="shared" si="0"/>
        <v>374</v>
      </c>
      <c r="J32" s="71">
        <v>45658</v>
      </c>
      <c r="L32">
        <v>15035</v>
      </c>
      <c r="N32" s="24">
        <f>IF($H32&gt;265,ROUND($H32*0.15,0),VLOOKUP($H32,'Office of Allowances Appendix B'!$A$1:$E$266,2,FALSE))</f>
        <v>17</v>
      </c>
      <c r="O32" s="24">
        <f>IF($H32&gt;265,ROUND($H32*0.25,0),VLOOKUP($H32,'Office of Allowances Appendix B'!$A$1:$E$266,3,FALSE))</f>
        <v>28</v>
      </c>
      <c r="P32" s="24">
        <f>IF($H32&gt;265,ROUND($H32*0.4,0),VLOOKUP($H32,'Office of Allowances Appendix B'!$A$1:$E$266,4,FALSE))</f>
        <v>45</v>
      </c>
      <c r="Q32" s="24">
        <f t="shared" si="1"/>
        <v>23</v>
      </c>
    </row>
    <row r="33" spans="1:17" x14ac:dyDescent="0.3">
      <c r="A33" t="s">
        <v>162</v>
      </c>
      <c r="B33" t="s">
        <v>172</v>
      </c>
      <c r="C33" t="s">
        <v>173</v>
      </c>
      <c r="D33" t="s">
        <v>113</v>
      </c>
      <c r="E33" s="82">
        <v>45658</v>
      </c>
      <c r="F33" s="82">
        <v>46022</v>
      </c>
      <c r="G33">
        <v>194</v>
      </c>
      <c r="H33">
        <v>115</v>
      </c>
      <c r="I33">
        <f t="shared" si="0"/>
        <v>309</v>
      </c>
      <c r="J33" s="71">
        <v>45658</v>
      </c>
      <c r="L33">
        <v>12583</v>
      </c>
      <c r="N33" s="24">
        <f>IF($H33&gt;265,ROUND($H33*0.15,0),VLOOKUP($H33,'Office of Allowances Appendix B'!$A$1:$E$266,2,FALSE))</f>
        <v>17</v>
      </c>
      <c r="O33" s="24">
        <f>IF($H33&gt;265,ROUND($H33*0.25,0),VLOOKUP($H33,'Office of Allowances Appendix B'!$A$1:$E$266,3,FALSE))</f>
        <v>29</v>
      </c>
      <c r="P33" s="24">
        <f>IF($H33&gt;265,ROUND($H33*0.4,0),VLOOKUP($H33,'Office of Allowances Appendix B'!$A$1:$E$266,4,FALSE))</f>
        <v>46</v>
      </c>
      <c r="Q33" s="24">
        <f t="shared" si="1"/>
        <v>23</v>
      </c>
    </row>
    <row r="34" spans="1:17" x14ac:dyDescent="0.3">
      <c r="A34" t="s">
        <v>162</v>
      </c>
      <c r="B34" t="s">
        <v>174</v>
      </c>
      <c r="C34" t="s">
        <v>175</v>
      </c>
      <c r="D34" t="s">
        <v>113</v>
      </c>
      <c r="E34" s="82">
        <v>45658</v>
      </c>
      <c r="F34" s="82">
        <v>46022</v>
      </c>
      <c r="G34">
        <v>179</v>
      </c>
      <c r="H34">
        <v>103</v>
      </c>
      <c r="I34">
        <f t="shared" si="0"/>
        <v>282</v>
      </c>
      <c r="J34" s="71">
        <v>45658</v>
      </c>
      <c r="L34">
        <v>10243</v>
      </c>
      <c r="N34" s="24">
        <f>IF($H34&gt;265,ROUND($H34*0.15,0),VLOOKUP($H34,'Office of Allowances Appendix B'!$A$1:$E$266,2,FALSE))</f>
        <v>15</v>
      </c>
      <c r="O34" s="24">
        <f>IF($H34&gt;265,ROUND($H34*0.25,0),VLOOKUP($H34,'Office of Allowances Appendix B'!$A$1:$E$266,3,FALSE))</f>
        <v>26</v>
      </c>
      <c r="P34" s="24">
        <f>IF($H34&gt;265,ROUND($H34*0.4,0),VLOOKUP($H34,'Office of Allowances Appendix B'!$A$1:$E$266,4,FALSE))</f>
        <v>41</v>
      </c>
      <c r="Q34" s="24">
        <f t="shared" si="1"/>
        <v>21</v>
      </c>
    </row>
    <row r="35" spans="1:17" x14ac:dyDescent="0.3">
      <c r="A35" t="s">
        <v>162</v>
      </c>
      <c r="B35" t="s">
        <v>176</v>
      </c>
      <c r="C35" t="s">
        <v>177</v>
      </c>
      <c r="D35" t="s">
        <v>113</v>
      </c>
      <c r="E35" s="82">
        <v>45658</v>
      </c>
      <c r="F35" s="82">
        <v>46022</v>
      </c>
      <c r="G35">
        <v>180</v>
      </c>
      <c r="H35">
        <v>109</v>
      </c>
      <c r="I35">
        <f t="shared" si="0"/>
        <v>289</v>
      </c>
      <c r="J35" s="71">
        <v>45658</v>
      </c>
      <c r="L35">
        <v>12342</v>
      </c>
      <c r="N35" s="24">
        <f>IF($H35&gt;265,ROUND($H35*0.15,0),VLOOKUP($H35,'Office of Allowances Appendix B'!$A$1:$E$266,2,FALSE))</f>
        <v>16</v>
      </c>
      <c r="O35" s="24">
        <f>IF($H35&gt;265,ROUND($H35*0.25,0),VLOOKUP($H35,'Office of Allowances Appendix B'!$A$1:$E$266,3,FALSE))</f>
        <v>27</v>
      </c>
      <c r="P35" s="24">
        <f>IF($H35&gt;265,ROUND($H35*0.4,0),VLOOKUP($H35,'Office of Allowances Appendix B'!$A$1:$E$266,4,FALSE))</f>
        <v>44</v>
      </c>
      <c r="Q35" s="24">
        <f t="shared" si="1"/>
        <v>22</v>
      </c>
    </row>
    <row r="36" spans="1:17" x14ac:dyDescent="0.3">
      <c r="A36" t="s">
        <v>162</v>
      </c>
      <c r="B36" t="s">
        <v>178</v>
      </c>
      <c r="C36" t="s">
        <v>179</v>
      </c>
      <c r="D36" t="s">
        <v>113</v>
      </c>
      <c r="E36" s="82">
        <v>45658</v>
      </c>
      <c r="F36" s="82">
        <v>46022</v>
      </c>
      <c r="G36">
        <v>148</v>
      </c>
      <c r="H36">
        <v>102</v>
      </c>
      <c r="I36">
        <f t="shared" si="0"/>
        <v>250</v>
      </c>
      <c r="J36" s="71">
        <v>45658</v>
      </c>
      <c r="L36">
        <v>15065</v>
      </c>
      <c r="N36" s="24">
        <f>IF($H36&gt;265,ROUND($H36*0.15,0),VLOOKUP($H36,'Office of Allowances Appendix B'!$A$1:$E$266,2,FALSE))</f>
        <v>15</v>
      </c>
      <c r="O36" s="24">
        <f>IF($H36&gt;265,ROUND($H36*0.25,0),VLOOKUP($H36,'Office of Allowances Appendix B'!$A$1:$E$266,3,FALSE))</f>
        <v>26</v>
      </c>
      <c r="P36" s="24">
        <f>IF($H36&gt;265,ROUND($H36*0.4,0),VLOOKUP($H36,'Office of Allowances Appendix B'!$A$1:$E$266,4,FALSE))</f>
        <v>41</v>
      </c>
      <c r="Q36" s="24">
        <f t="shared" si="1"/>
        <v>20</v>
      </c>
    </row>
    <row r="37" spans="1:17" x14ac:dyDescent="0.3">
      <c r="A37" t="s">
        <v>162</v>
      </c>
      <c r="B37" t="s">
        <v>180</v>
      </c>
      <c r="C37" t="s">
        <v>181</v>
      </c>
      <c r="D37" t="s">
        <v>113</v>
      </c>
      <c r="E37" s="82">
        <v>45658</v>
      </c>
      <c r="F37" s="82">
        <v>46022</v>
      </c>
      <c r="G37">
        <v>159</v>
      </c>
      <c r="H37">
        <v>94</v>
      </c>
      <c r="I37">
        <f t="shared" si="0"/>
        <v>253</v>
      </c>
      <c r="J37" s="71">
        <v>45658</v>
      </c>
      <c r="L37">
        <v>13319</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37</v>
      </c>
      <c r="Q37" s="24">
        <f t="shared" si="1"/>
        <v>19</v>
      </c>
    </row>
    <row r="38" spans="1:17" x14ac:dyDescent="0.3">
      <c r="A38" t="s">
        <v>162</v>
      </c>
      <c r="B38" t="s">
        <v>182</v>
      </c>
      <c r="C38" t="s">
        <v>183</v>
      </c>
      <c r="D38" t="s">
        <v>113</v>
      </c>
      <c r="E38" s="82">
        <v>45658</v>
      </c>
      <c r="F38" s="82">
        <v>46022</v>
      </c>
      <c r="G38">
        <v>142</v>
      </c>
      <c r="H38">
        <v>116</v>
      </c>
      <c r="I38">
        <f t="shared" si="0"/>
        <v>258</v>
      </c>
      <c r="J38" s="71">
        <v>45658</v>
      </c>
      <c r="L38">
        <v>12372</v>
      </c>
      <c r="N38" s="24">
        <f>IF($H38&gt;265,ROUND($H38*0.15,0),VLOOKUP($H38,'Office of Allowances Appendix B'!$A$1:$E$266,2,FALSE))</f>
        <v>17</v>
      </c>
      <c r="O38" s="24">
        <f>IF($H38&gt;265,ROUND($H38*0.25,0),VLOOKUP($H38,'Office of Allowances Appendix B'!$A$1:$E$266,3,FALSE))</f>
        <v>29</v>
      </c>
      <c r="P38" s="24">
        <f>IF($H38&gt;265,ROUND($H38*0.4,0),VLOOKUP($H38,'Office of Allowances Appendix B'!$A$1:$E$266,4,FALSE))</f>
        <v>47</v>
      </c>
      <c r="Q38" s="24">
        <f t="shared" si="1"/>
        <v>23</v>
      </c>
    </row>
    <row r="39" spans="1:17" x14ac:dyDescent="0.3">
      <c r="A39" t="s">
        <v>162</v>
      </c>
      <c r="B39" t="s">
        <v>184</v>
      </c>
      <c r="C39" t="s">
        <v>185</v>
      </c>
      <c r="D39" t="s">
        <v>113</v>
      </c>
      <c r="E39" s="82">
        <v>45658</v>
      </c>
      <c r="F39" s="82">
        <v>46022</v>
      </c>
      <c r="G39">
        <v>234</v>
      </c>
      <c r="H39">
        <v>99</v>
      </c>
      <c r="I39">
        <f t="shared" si="0"/>
        <v>333</v>
      </c>
      <c r="J39" s="71">
        <v>45658</v>
      </c>
      <c r="L39">
        <v>10246</v>
      </c>
      <c r="N39" s="24">
        <f>IF($H39&gt;265,ROUND($H39*0.15,0),VLOOKUP($H39,'Office of Allowances Appendix B'!$A$1:$E$266,2,FALSE))</f>
        <v>15</v>
      </c>
      <c r="O39" s="24">
        <f>IF($H39&gt;265,ROUND($H39*0.25,0),VLOOKUP($H39,'Office of Allowances Appendix B'!$A$1:$E$266,3,FALSE))</f>
        <v>25</v>
      </c>
      <c r="P39" s="24">
        <f>IF($H39&gt;265,ROUND($H39*0.4,0),VLOOKUP($H39,'Office of Allowances Appendix B'!$A$1:$E$266,4,FALSE))</f>
        <v>40</v>
      </c>
      <c r="Q39" s="24">
        <f t="shared" si="1"/>
        <v>19</v>
      </c>
    </row>
    <row r="40" spans="1:17" x14ac:dyDescent="0.3">
      <c r="A40" t="s">
        <v>162</v>
      </c>
      <c r="B40" t="s">
        <v>186</v>
      </c>
      <c r="C40" t="s">
        <v>187</v>
      </c>
      <c r="D40" t="s">
        <v>113</v>
      </c>
      <c r="E40" s="82">
        <v>45658</v>
      </c>
      <c r="F40" s="82">
        <v>46022</v>
      </c>
      <c r="G40">
        <v>181</v>
      </c>
      <c r="H40">
        <v>120</v>
      </c>
      <c r="I40">
        <f t="shared" si="0"/>
        <v>301</v>
      </c>
      <c r="J40" s="71">
        <v>45658</v>
      </c>
      <c r="L40">
        <v>10247</v>
      </c>
      <c r="N40" s="24">
        <f>IF($H40&gt;265,ROUND($H40*0.15,0),VLOOKUP($H40,'Office of Allowances Appendix B'!$A$1:$E$266,2,FALSE))</f>
        <v>18</v>
      </c>
      <c r="O40" s="24">
        <f>IF($H40&gt;265,ROUND($H40*0.25,0),VLOOKUP($H40,'Office of Allowances Appendix B'!$A$1:$E$266,3,FALSE))</f>
        <v>30</v>
      </c>
      <c r="P40" s="24">
        <f>IF($H40&gt;265,ROUND($H40*0.4,0),VLOOKUP($H40,'Office of Allowances Appendix B'!$A$1:$E$266,4,FALSE))</f>
        <v>48</v>
      </c>
      <c r="Q40" s="24">
        <f t="shared" si="1"/>
        <v>24</v>
      </c>
    </row>
    <row r="41" spans="1:17" x14ac:dyDescent="0.3">
      <c r="A41" t="s">
        <v>162</v>
      </c>
      <c r="B41" t="s">
        <v>188</v>
      </c>
      <c r="C41" t="s">
        <v>189</v>
      </c>
      <c r="D41" t="s">
        <v>113</v>
      </c>
      <c r="E41" s="82">
        <v>45658</v>
      </c>
      <c r="F41" s="82">
        <v>46022</v>
      </c>
      <c r="G41">
        <v>129</v>
      </c>
      <c r="H41">
        <v>93</v>
      </c>
      <c r="I41">
        <f t="shared" si="0"/>
        <v>222</v>
      </c>
      <c r="J41" s="71">
        <v>45658</v>
      </c>
      <c r="L41">
        <v>13553</v>
      </c>
      <c r="N41" s="24">
        <f>IF($H41&gt;265,ROUND($H41*0.15,0),VLOOKUP($H41,'Office of Allowances Appendix B'!$A$1:$E$266,2,FALSE))</f>
        <v>14</v>
      </c>
      <c r="O41" s="24">
        <f>IF($H41&gt;265,ROUND($H41*0.25,0),VLOOKUP($H41,'Office of Allowances Appendix B'!$A$1:$E$266,3,FALSE))</f>
        <v>23</v>
      </c>
      <c r="P41" s="24">
        <f>IF($H41&gt;265,ROUND($H41*0.4,0),VLOOKUP($H41,'Office of Allowances Appendix B'!$A$1:$E$266,4,FALSE))</f>
        <v>37</v>
      </c>
      <c r="Q41" s="24">
        <f t="shared" si="1"/>
        <v>19</v>
      </c>
    </row>
    <row r="42" spans="1:17" x14ac:dyDescent="0.3">
      <c r="A42" t="s">
        <v>162</v>
      </c>
      <c r="B42" t="s">
        <v>190</v>
      </c>
      <c r="C42" t="s">
        <v>191</v>
      </c>
      <c r="D42" t="s">
        <v>113</v>
      </c>
      <c r="E42" s="82">
        <v>45658</v>
      </c>
      <c r="F42" s="82">
        <v>46022</v>
      </c>
      <c r="G42">
        <v>275</v>
      </c>
      <c r="H42">
        <v>109</v>
      </c>
      <c r="I42">
        <f t="shared" si="0"/>
        <v>384</v>
      </c>
      <c r="J42" s="71">
        <v>45658</v>
      </c>
      <c r="L42">
        <v>10248</v>
      </c>
      <c r="N42" s="24">
        <f>IF($H42&gt;265,ROUND($H42*0.15,0),VLOOKUP($H42,'Office of Allowances Appendix B'!$A$1:$E$266,2,FALSE))</f>
        <v>16</v>
      </c>
      <c r="O42" s="24">
        <f>IF($H42&gt;265,ROUND($H42*0.25,0),VLOOKUP($H42,'Office of Allowances Appendix B'!$A$1:$E$266,3,FALSE))</f>
        <v>27</v>
      </c>
      <c r="P42" s="24">
        <f>IF($H42&gt;265,ROUND($H42*0.4,0),VLOOKUP($H42,'Office of Allowances Appendix B'!$A$1:$E$266,4,FALSE))</f>
        <v>44</v>
      </c>
      <c r="Q42" s="24">
        <f t="shared" si="1"/>
        <v>22</v>
      </c>
    </row>
    <row r="43" spans="1:17" x14ac:dyDescent="0.3">
      <c r="A43" t="s">
        <v>192</v>
      </c>
      <c r="B43" t="s">
        <v>109</v>
      </c>
      <c r="C43" t="s">
        <v>193</v>
      </c>
      <c r="D43" t="s">
        <v>113</v>
      </c>
      <c r="E43" s="82">
        <v>45658</v>
      </c>
      <c r="F43" s="82">
        <v>46022</v>
      </c>
      <c r="G43">
        <v>204</v>
      </c>
      <c r="H43">
        <v>117</v>
      </c>
      <c r="I43">
        <f t="shared" si="0"/>
        <v>321</v>
      </c>
      <c r="J43" s="71">
        <v>45658</v>
      </c>
      <c r="L43">
        <v>11757</v>
      </c>
      <c r="N43" s="24">
        <f>IF($H43&gt;265,ROUND($H43*0.15,0),VLOOKUP($H43,'Office of Allowances Appendix B'!$A$1:$E$266,2,FALSE))</f>
        <v>18</v>
      </c>
      <c r="O43" s="24">
        <f>IF($H43&gt;265,ROUND($H43*0.25,0),VLOOKUP($H43,'Office of Allowances Appendix B'!$A$1:$E$266,3,FALSE))</f>
        <v>29</v>
      </c>
      <c r="P43" s="24">
        <f>IF($H43&gt;265,ROUND($H43*0.4,0),VLOOKUP($H43,'Office of Allowances Appendix B'!$A$1:$E$266,4,FALSE))</f>
        <v>47</v>
      </c>
      <c r="Q43" s="24">
        <f t="shared" si="1"/>
        <v>23</v>
      </c>
    </row>
    <row r="44" spans="1:17" x14ac:dyDescent="0.3">
      <c r="A44" t="s">
        <v>192</v>
      </c>
      <c r="B44" t="s">
        <v>194</v>
      </c>
      <c r="C44" t="s">
        <v>195</v>
      </c>
      <c r="D44" t="s">
        <v>113</v>
      </c>
      <c r="E44" s="82">
        <v>45658</v>
      </c>
      <c r="F44" s="82">
        <v>46022</v>
      </c>
      <c r="G44">
        <v>237</v>
      </c>
      <c r="H44">
        <v>111</v>
      </c>
      <c r="I44">
        <f t="shared" si="0"/>
        <v>348</v>
      </c>
      <c r="J44" s="71">
        <v>45658</v>
      </c>
      <c r="L44">
        <v>11985</v>
      </c>
      <c r="N44" s="24">
        <f>IF($H44&gt;265,ROUND($H44*0.15,0),VLOOKUP($H44,'Office of Allowances Appendix B'!$A$1:$E$266,2,FALSE))</f>
        <v>17</v>
      </c>
      <c r="O44" s="24">
        <f>IF($H44&gt;265,ROUND($H44*0.25,0),VLOOKUP($H44,'Office of Allowances Appendix B'!$A$1:$E$266,3,FALSE))</f>
        <v>28</v>
      </c>
      <c r="P44" s="24">
        <f>IF($H44&gt;265,ROUND($H44*0.4,0),VLOOKUP($H44,'Office of Allowances Appendix B'!$A$1:$E$266,4,FALSE))</f>
        <v>44</v>
      </c>
      <c r="Q44" s="24">
        <f t="shared" si="1"/>
        <v>22</v>
      </c>
    </row>
    <row r="45" spans="1:17" x14ac:dyDescent="0.3">
      <c r="A45" t="s">
        <v>192</v>
      </c>
      <c r="B45" t="s">
        <v>196</v>
      </c>
      <c r="C45" t="s">
        <v>197</v>
      </c>
      <c r="D45" t="s">
        <v>113</v>
      </c>
      <c r="E45" s="82">
        <v>45658</v>
      </c>
      <c r="F45" s="82">
        <v>46022</v>
      </c>
      <c r="G45">
        <v>204</v>
      </c>
      <c r="H45">
        <v>117</v>
      </c>
      <c r="I45">
        <f t="shared" si="0"/>
        <v>321</v>
      </c>
      <c r="J45" s="71">
        <v>45658</v>
      </c>
      <c r="L45">
        <v>11082</v>
      </c>
      <c r="N45" s="24">
        <f>IF($H45&gt;265,ROUND($H45*0.15,0),VLOOKUP($H45,'Office of Allowances Appendix B'!$A$1:$E$266,2,FALSE))</f>
        <v>18</v>
      </c>
      <c r="O45" s="24">
        <f>IF($H45&gt;265,ROUND($H45*0.25,0),VLOOKUP($H45,'Office of Allowances Appendix B'!$A$1:$E$266,3,FALSE))</f>
        <v>29</v>
      </c>
      <c r="P45" s="24">
        <f>IF($H45&gt;265,ROUND($H45*0.4,0),VLOOKUP($H45,'Office of Allowances Appendix B'!$A$1:$E$266,4,FALSE))</f>
        <v>47</v>
      </c>
      <c r="Q45" s="24">
        <f t="shared" si="1"/>
        <v>23</v>
      </c>
    </row>
    <row r="46" spans="1:17" x14ac:dyDescent="0.3">
      <c r="A46" t="s">
        <v>192</v>
      </c>
      <c r="B46" t="s">
        <v>198</v>
      </c>
      <c r="C46" t="s">
        <v>199</v>
      </c>
      <c r="D46" t="s">
        <v>113</v>
      </c>
      <c r="E46" s="82">
        <v>45658</v>
      </c>
      <c r="F46" s="82">
        <v>46022</v>
      </c>
      <c r="G46">
        <v>172</v>
      </c>
      <c r="H46">
        <v>136</v>
      </c>
      <c r="I46">
        <f t="shared" si="0"/>
        <v>308</v>
      </c>
      <c r="J46" s="71">
        <v>45658</v>
      </c>
      <c r="L46">
        <v>11410</v>
      </c>
      <c r="N46" s="24">
        <f>IF($H46&gt;265,ROUND($H46*0.15,0),VLOOKUP($H46,'Office of Allowances Appendix B'!$A$1:$E$266,2,FALSE))</f>
        <v>20</v>
      </c>
      <c r="O46" s="24">
        <f>IF($H46&gt;265,ROUND($H46*0.25,0),VLOOKUP($H46,'Office of Allowances Appendix B'!$A$1:$E$266,3,FALSE))</f>
        <v>34</v>
      </c>
      <c r="P46" s="24">
        <f>IF($H46&gt;265,ROUND($H46*0.4,0),VLOOKUP($H46,'Office of Allowances Appendix B'!$A$1:$E$266,4,FALSE))</f>
        <v>55</v>
      </c>
      <c r="Q46" s="24">
        <f t="shared" si="1"/>
        <v>27</v>
      </c>
    </row>
    <row r="47" spans="1:17" x14ac:dyDescent="0.3">
      <c r="A47" t="s">
        <v>192</v>
      </c>
      <c r="B47" t="s">
        <v>200</v>
      </c>
      <c r="C47" t="s">
        <v>201</v>
      </c>
      <c r="D47" t="s">
        <v>113</v>
      </c>
      <c r="E47" s="82">
        <v>45658</v>
      </c>
      <c r="F47" s="82">
        <v>46022</v>
      </c>
      <c r="G47">
        <v>242</v>
      </c>
      <c r="H47">
        <v>107</v>
      </c>
      <c r="I47">
        <f t="shared" si="0"/>
        <v>349</v>
      </c>
      <c r="J47" s="71">
        <v>45658</v>
      </c>
      <c r="L47">
        <v>10107</v>
      </c>
      <c r="N47" s="24">
        <f>IF($H47&gt;265,ROUND($H47*0.15,0),VLOOKUP($H47,'Office of Allowances Appendix B'!$A$1:$E$266,2,FALSE))</f>
        <v>16</v>
      </c>
      <c r="O47" s="24">
        <f>IF($H47&gt;265,ROUND($H47*0.25,0),VLOOKUP($H47,'Office of Allowances Appendix B'!$A$1:$E$266,3,FALSE))</f>
        <v>27</v>
      </c>
      <c r="P47" s="24">
        <f>IF($H47&gt;265,ROUND($H47*0.4,0),VLOOKUP($H47,'Office of Allowances Appendix B'!$A$1:$E$266,4,FALSE))</f>
        <v>43</v>
      </c>
      <c r="Q47" s="24">
        <f t="shared" si="1"/>
        <v>21</v>
      </c>
    </row>
    <row r="48" spans="1:17" x14ac:dyDescent="0.3">
      <c r="A48" t="s">
        <v>192</v>
      </c>
      <c r="B48" t="s">
        <v>202</v>
      </c>
      <c r="C48" t="s">
        <v>203</v>
      </c>
      <c r="D48" t="s">
        <v>113</v>
      </c>
      <c r="E48" s="82">
        <v>45658</v>
      </c>
      <c r="F48" s="82">
        <v>46022</v>
      </c>
      <c r="G48">
        <v>301</v>
      </c>
      <c r="H48">
        <v>135</v>
      </c>
      <c r="I48">
        <f t="shared" si="0"/>
        <v>436</v>
      </c>
      <c r="J48" s="71">
        <v>45658</v>
      </c>
      <c r="L48">
        <v>10106</v>
      </c>
      <c r="N48" s="24">
        <f>IF($H48&gt;265,ROUND($H48*0.15,0),VLOOKUP($H48,'Office of Allowances Appendix B'!$A$1:$E$266,2,FALSE))</f>
        <v>20</v>
      </c>
      <c r="O48" s="24">
        <f>IF($H48&gt;265,ROUND($H48*0.25,0),VLOOKUP($H48,'Office of Allowances Appendix B'!$A$1:$E$266,3,FALSE))</f>
        <v>34</v>
      </c>
      <c r="P48" s="24">
        <f>IF($H48&gt;265,ROUND($H48*0.4,0),VLOOKUP($H48,'Office of Allowances Appendix B'!$A$1:$E$266,4,FALSE))</f>
        <v>54</v>
      </c>
      <c r="Q48" s="24">
        <f t="shared" si="1"/>
        <v>27</v>
      </c>
    </row>
    <row r="49" spans="1:17" x14ac:dyDescent="0.3">
      <c r="A49" t="s">
        <v>204</v>
      </c>
      <c r="B49" t="s">
        <v>109</v>
      </c>
      <c r="C49" t="s">
        <v>205</v>
      </c>
      <c r="D49" t="s">
        <v>113</v>
      </c>
      <c r="E49" s="82">
        <v>45658</v>
      </c>
      <c r="F49" s="82">
        <v>46022</v>
      </c>
      <c r="G49">
        <v>98</v>
      </c>
      <c r="H49">
        <v>81</v>
      </c>
      <c r="I49">
        <f t="shared" si="0"/>
        <v>179</v>
      </c>
      <c r="J49" s="71">
        <v>41883</v>
      </c>
      <c r="L49">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t="s">
        <v>204</v>
      </c>
      <c r="B50" t="s">
        <v>206</v>
      </c>
      <c r="C50" t="s">
        <v>207</v>
      </c>
      <c r="D50" t="s">
        <v>113</v>
      </c>
      <c r="E50" s="82">
        <v>45658</v>
      </c>
      <c r="F50" s="82">
        <v>46022</v>
      </c>
      <c r="G50">
        <v>158</v>
      </c>
      <c r="H50">
        <v>145</v>
      </c>
      <c r="I50">
        <f t="shared" si="0"/>
        <v>303</v>
      </c>
      <c r="J50" s="71">
        <v>45323</v>
      </c>
      <c r="L50">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t="s">
        <v>204</v>
      </c>
      <c r="B51" t="s">
        <v>208</v>
      </c>
      <c r="C51" t="s">
        <v>209</v>
      </c>
      <c r="D51" t="s">
        <v>113</v>
      </c>
      <c r="E51" s="82">
        <v>45658</v>
      </c>
      <c r="F51" s="82">
        <v>46022</v>
      </c>
      <c r="G51">
        <v>125</v>
      </c>
      <c r="H51">
        <v>90</v>
      </c>
      <c r="I51">
        <f t="shared" si="0"/>
        <v>215</v>
      </c>
      <c r="J51" s="71">
        <v>41883</v>
      </c>
      <c r="L5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t="s">
        <v>204</v>
      </c>
      <c r="B52" t="s">
        <v>210</v>
      </c>
      <c r="C52" t="s">
        <v>211</v>
      </c>
      <c r="D52" t="s">
        <v>113</v>
      </c>
      <c r="E52" s="82">
        <v>45658</v>
      </c>
      <c r="F52" s="82">
        <v>46022</v>
      </c>
      <c r="G52">
        <v>128</v>
      </c>
      <c r="H52">
        <v>84</v>
      </c>
      <c r="I52">
        <f t="shared" si="0"/>
        <v>212</v>
      </c>
      <c r="J52" s="71">
        <v>41883</v>
      </c>
      <c r="L52">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t="s">
        <v>212</v>
      </c>
      <c r="B53" t="s">
        <v>109</v>
      </c>
      <c r="C53" t="s">
        <v>213</v>
      </c>
      <c r="D53" t="s">
        <v>113</v>
      </c>
      <c r="E53" s="82">
        <v>45658</v>
      </c>
      <c r="F53" s="82">
        <v>46022</v>
      </c>
      <c r="G53">
        <v>176</v>
      </c>
      <c r="H53">
        <v>132</v>
      </c>
      <c r="I53">
        <f t="shared" si="0"/>
        <v>308</v>
      </c>
      <c r="J53" s="71">
        <v>42917</v>
      </c>
      <c r="K53">
        <v>10</v>
      </c>
      <c r="L53">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t="s">
        <v>212</v>
      </c>
      <c r="B54" t="s">
        <v>214</v>
      </c>
      <c r="C54" t="s">
        <v>215</v>
      </c>
      <c r="D54" t="s">
        <v>113</v>
      </c>
      <c r="E54" s="82">
        <v>45658</v>
      </c>
      <c r="F54" s="82">
        <v>46022</v>
      </c>
      <c r="G54">
        <v>159</v>
      </c>
      <c r="H54">
        <v>107</v>
      </c>
      <c r="I54">
        <f t="shared" si="0"/>
        <v>266</v>
      </c>
      <c r="J54" s="71">
        <v>42217</v>
      </c>
      <c r="K54">
        <v>10</v>
      </c>
      <c r="L54">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t="s">
        <v>212</v>
      </c>
      <c r="B55" t="s">
        <v>216</v>
      </c>
      <c r="C55" t="s">
        <v>217</v>
      </c>
      <c r="E55" s="82">
        <v>45658</v>
      </c>
      <c r="F55" s="82">
        <v>45763</v>
      </c>
      <c r="G55">
        <v>276</v>
      </c>
      <c r="H55">
        <v>150</v>
      </c>
      <c r="I55">
        <f t="shared" si="0"/>
        <v>426</v>
      </c>
      <c r="J55" s="71">
        <v>42248</v>
      </c>
      <c r="K55">
        <v>10</v>
      </c>
      <c r="L55">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t="s">
        <v>212</v>
      </c>
      <c r="B56" t="s">
        <v>216</v>
      </c>
      <c r="C56" t="s">
        <v>217</v>
      </c>
      <c r="D56" t="s">
        <v>113</v>
      </c>
      <c r="E56" s="82">
        <v>45764</v>
      </c>
      <c r="F56" s="82">
        <v>45975</v>
      </c>
      <c r="G56">
        <v>213</v>
      </c>
      <c r="H56">
        <v>143</v>
      </c>
      <c r="I56">
        <f t="shared" si="0"/>
        <v>356</v>
      </c>
      <c r="J56" s="71">
        <v>42248</v>
      </c>
      <c r="K56">
        <v>10</v>
      </c>
      <c r="L56">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t="s">
        <v>212</v>
      </c>
      <c r="B57" t="s">
        <v>216</v>
      </c>
      <c r="C57" t="s">
        <v>217</v>
      </c>
      <c r="D57" t="s">
        <v>140</v>
      </c>
      <c r="E57" s="82">
        <v>45976</v>
      </c>
      <c r="F57" s="82">
        <v>46022</v>
      </c>
      <c r="G57">
        <v>276</v>
      </c>
      <c r="H57">
        <v>150</v>
      </c>
      <c r="I57">
        <f t="shared" si="0"/>
        <v>426</v>
      </c>
      <c r="J57" s="71">
        <v>42248</v>
      </c>
      <c r="K57">
        <v>10</v>
      </c>
      <c r="L57">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t="s">
        <v>212</v>
      </c>
      <c r="B58" t="s">
        <v>218</v>
      </c>
      <c r="C58" t="s">
        <v>219</v>
      </c>
      <c r="D58" t="s">
        <v>113</v>
      </c>
      <c r="E58" s="82">
        <v>45658</v>
      </c>
      <c r="F58" s="82">
        <v>46022</v>
      </c>
      <c r="G58">
        <v>187</v>
      </c>
      <c r="H58">
        <v>126</v>
      </c>
      <c r="I58">
        <f t="shared" si="0"/>
        <v>313</v>
      </c>
      <c r="J58" s="71">
        <v>42125</v>
      </c>
      <c r="K58">
        <v>10</v>
      </c>
      <c r="L58">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t="s">
        <v>212</v>
      </c>
      <c r="B59" t="s">
        <v>220</v>
      </c>
      <c r="C59" t="s">
        <v>221</v>
      </c>
      <c r="D59" t="s">
        <v>113</v>
      </c>
      <c r="E59" s="82">
        <v>45658</v>
      </c>
      <c r="F59" s="82">
        <v>46022</v>
      </c>
      <c r="G59">
        <v>432</v>
      </c>
      <c r="H59">
        <v>181</v>
      </c>
      <c r="I59">
        <f t="shared" si="0"/>
        <v>613</v>
      </c>
      <c r="J59" s="71">
        <v>45536</v>
      </c>
      <c r="K59">
        <v>10</v>
      </c>
      <c r="L59">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t="s">
        <v>222</v>
      </c>
      <c r="B60" t="s">
        <v>223</v>
      </c>
      <c r="C60" t="s">
        <v>224</v>
      </c>
      <c r="D60" t="s">
        <v>113</v>
      </c>
      <c r="E60" s="82">
        <v>45658</v>
      </c>
      <c r="F60" s="82">
        <v>46022</v>
      </c>
      <c r="G60">
        <v>251</v>
      </c>
      <c r="H60">
        <v>126</v>
      </c>
      <c r="I60">
        <f t="shared" si="0"/>
        <v>377</v>
      </c>
      <c r="J60" s="71">
        <v>44682</v>
      </c>
      <c r="L60">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t="s">
        <v>222</v>
      </c>
      <c r="B61" t="s">
        <v>225</v>
      </c>
      <c r="C61" t="s">
        <v>226</v>
      </c>
      <c r="D61" t="s">
        <v>113</v>
      </c>
      <c r="E61" s="82">
        <v>45658</v>
      </c>
      <c r="F61" s="82">
        <v>46022</v>
      </c>
      <c r="G61">
        <v>251</v>
      </c>
      <c r="H61">
        <v>126</v>
      </c>
      <c r="I61">
        <f t="shared" si="0"/>
        <v>377</v>
      </c>
      <c r="J61" s="71">
        <v>44682</v>
      </c>
      <c r="L6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t="s">
        <v>227</v>
      </c>
      <c r="B62" t="s">
        <v>109</v>
      </c>
      <c r="C62" t="s">
        <v>228</v>
      </c>
      <c r="D62" t="s">
        <v>113</v>
      </c>
      <c r="E62" s="82">
        <v>45658</v>
      </c>
      <c r="F62" s="82">
        <v>46022</v>
      </c>
      <c r="G62">
        <v>143</v>
      </c>
      <c r="H62">
        <v>102</v>
      </c>
      <c r="I62">
        <f t="shared" si="0"/>
        <v>245</v>
      </c>
      <c r="J62" s="71">
        <v>43952</v>
      </c>
      <c r="L62">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t="s">
        <v>227</v>
      </c>
      <c r="B63" t="s">
        <v>229</v>
      </c>
      <c r="C63" t="s">
        <v>230</v>
      </c>
      <c r="D63" t="s">
        <v>113</v>
      </c>
      <c r="E63" s="82">
        <v>45658</v>
      </c>
      <c r="F63" s="82">
        <v>46022</v>
      </c>
      <c r="G63">
        <v>150</v>
      </c>
      <c r="H63">
        <v>96</v>
      </c>
      <c r="I63">
        <f t="shared" si="0"/>
        <v>246</v>
      </c>
      <c r="J63" s="71">
        <v>43922</v>
      </c>
      <c r="L63">
        <v>11986</v>
      </c>
      <c r="N63" s="24">
        <f>IF($H63&gt;265,ROUND($H63*0.15,0),VLOOKUP($H63,'Office of Allowances Appendix B'!$A$1:$E$266,2,FALSE))</f>
        <v>14</v>
      </c>
      <c r="O63" s="24">
        <f>IF($H63&gt;265,ROUND($H63*0.25,0),VLOOKUP($H63,'Office of Allowances Appendix B'!$A$1:$E$266,3,FALSE))</f>
        <v>24</v>
      </c>
      <c r="P63" s="24">
        <f>IF($H63&gt;265,ROUND($H63*0.4,0),VLOOKUP($H63,'Office of Allowances Appendix B'!$A$1:$E$266,4,FALSE))</f>
        <v>39</v>
      </c>
      <c r="Q63" s="24">
        <f t="shared" si="1"/>
        <v>19</v>
      </c>
    </row>
    <row r="64" spans="1:17" x14ac:dyDescent="0.3">
      <c r="A64" t="s">
        <v>227</v>
      </c>
      <c r="B64" t="s">
        <v>231</v>
      </c>
      <c r="C64" t="s">
        <v>232</v>
      </c>
      <c r="D64" t="s">
        <v>113</v>
      </c>
      <c r="E64" s="82">
        <v>45658</v>
      </c>
      <c r="F64" s="82">
        <v>46022</v>
      </c>
      <c r="G64">
        <v>240</v>
      </c>
      <c r="H64">
        <v>95</v>
      </c>
      <c r="I64">
        <f t="shared" si="0"/>
        <v>335</v>
      </c>
      <c r="J64" s="71">
        <v>45689</v>
      </c>
      <c r="L64">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t="s">
        <v>227</v>
      </c>
      <c r="B65" t="s">
        <v>233</v>
      </c>
      <c r="C65" t="s">
        <v>234</v>
      </c>
      <c r="D65" t="s">
        <v>113</v>
      </c>
      <c r="E65" s="82">
        <v>45658</v>
      </c>
      <c r="F65" s="82">
        <v>46022</v>
      </c>
      <c r="G65">
        <v>177</v>
      </c>
      <c r="H65">
        <v>104</v>
      </c>
      <c r="I65">
        <f t="shared" si="0"/>
        <v>281</v>
      </c>
      <c r="J65" s="71">
        <v>43952</v>
      </c>
      <c r="L65">
        <v>15021</v>
      </c>
      <c r="N65" s="24">
        <f>IF($H65&gt;265,ROUND($H65*0.15,0),VLOOKUP($H65,'Office of Allowances Appendix B'!$A$1:$E$266,2,FALSE))</f>
        <v>16</v>
      </c>
      <c r="O65" s="24">
        <f>IF($H65&gt;265,ROUND($H65*0.25,0),VLOOKUP($H65,'Office of Allowances Appendix B'!$A$1:$E$266,3,FALSE))</f>
        <v>26</v>
      </c>
      <c r="P65" s="24">
        <f>IF($H65&gt;265,ROUND($H65*0.4,0),VLOOKUP($H65,'Office of Allowances Appendix B'!$A$1:$E$266,4,FALSE))</f>
        <v>41</v>
      </c>
      <c r="Q65" s="24">
        <f t="shared" si="1"/>
        <v>21</v>
      </c>
    </row>
    <row r="66" spans="1:17" x14ac:dyDescent="0.3">
      <c r="A66" t="s">
        <v>235</v>
      </c>
      <c r="B66" t="s">
        <v>236</v>
      </c>
      <c r="C66" t="s">
        <v>237</v>
      </c>
      <c r="E66" s="82">
        <v>45658</v>
      </c>
      <c r="F66" s="82">
        <v>45777</v>
      </c>
      <c r="G66">
        <v>321</v>
      </c>
      <c r="H66">
        <v>178</v>
      </c>
      <c r="I66">
        <f t="shared" si="0"/>
        <v>499</v>
      </c>
      <c r="J66" s="71">
        <v>45017</v>
      </c>
      <c r="L66">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t="s">
        <v>235</v>
      </c>
      <c r="B67" t="s">
        <v>236</v>
      </c>
      <c r="C67" t="s">
        <v>237</v>
      </c>
      <c r="D67" t="s">
        <v>113</v>
      </c>
      <c r="E67" s="82">
        <v>45778</v>
      </c>
      <c r="F67" s="82">
        <v>45975</v>
      </c>
      <c r="G67">
        <v>210</v>
      </c>
      <c r="H67">
        <v>167</v>
      </c>
      <c r="I67">
        <f t="shared" si="0"/>
        <v>377</v>
      </c>
      <c r="J67" s="71">
        <v>45017</v>
      </c>
      <c r="L67">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t="s">
        <v>235</v>
      </c>
      <c r="B68" t="s">
        <v>236</v>
      </c>
      <c r="C68" t="s">
        <v>237</v>
      </c>
      <c r="D68" t="s">
        <v>140</v>
      </c>
      <c r="E68" s="82">
        <v>45976</v>
      </c>
      <c r="F68" s="82">
        <v>46022</v>
      </c>
      <c r="G68">
        <v>321</v>
      </c>
      <c r="H68">
        <v>178</v>
      </c>
      <c r="I68">
        <f t="shared" si="0"/>
        <v>499</v>
      </c>
      <c r="J68" s="71">
        <v>45017</v>
      </c>
      <c r="L68">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t="s">
        <v>238</v>
      </c>
      <c r="B69" t="s">
        <v>109</v>
      </c>
      <c r="C69" t="s">
        <v>239</v>
      </c>
      <c r="D69" t="s">
        <v>113</v>
      </c>
      <c r="E69" s="82">
        <v>45658</v>
      </c>
      <c r="F69" s="82">
        <v>46022</v>
      </c>
      <c r="G69">
        <v>155</v>
      </c>
      <c r="H69">
        <v>114</v>
      </c>
      <c r="I69">
        <f t="shared" si="0"/>
        <v>269</v>
      </c>
      <c r="J69" s="71">
        <v>45323</v>
      </c>
      <c r="L69">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t="s">
        <v>238</v>
      </c>
      <c r="B70" t="s">
        <v>240</v>
      </c>
      <c r="C70" t="s">
        <v>241</v>
      </c>
      <c r="D70" t="s">
        <v>113</v>
      </c>
      <c r="E70" s="82">
        <v>45658</v>
      </c>
      <c r="F70" s="82">
        <v>46022</v>
      </c>
      <c r="G70">
        <v>155</v>
      </c>
      <c r="H70">
        <v>114</v>
      </c>
      <c r="I70">
        <f t="shared" si="0"/>
        <v>269</v>
      </c>
      <c r="J70" s="71">
        <v>45323</v>
      </c>
      <c r="L70">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t="s">
        <v>242</v>
      </c>
      <c r="B71" t="s">
        <v>109</v>
      </c>
      <c r="C71" t="s">
        <v>243</v>
      </c>
      <c r="D71" t="s">
        <v>113</v>
      </c>
      <c r="E71" s="82">
        <v>45658</v>
      </c>
      <c r="F71" s="82">
        <v>46022</v>
      </c>
      <c r="G71">
        <v>203</v>
      </c>
      <c r="H71">
        <v>120</v>
      </c>
      <c r="I71">
        <f t="shared" ref="I71:I135" si="7">G71+H71</f>
        <v>323</v>
      </c>
      <c r="J71" s="71">
        <v>45658</v>
      </c>
      <c r="L71">
        <v>11760</v>
      </c>
      <c r="N71" s="24">
        <f>IF($H71&gt;265,ROUND($H71*0.15,0),VLOOKUP($H71,'Office of Allowances Appendix B'!$A$1:$E$266,2,FALSE))</f>
        <v>18</v>
      </c>
      <c r="O71" s="24">
        <f>IF($H71&gt;265,ROUND($H71*0.25,0),VLOOKUP($H71,'Office of Allowances Appendix B'!$A$1:$E$266,3,FALSE))</f>
        <v>30</v>
      </c>
      <c r="P71" s="24">
        <f>IF($H71&gt;265,ROUND($H71*0.4,0),VLOOKUP($H71,'Office of Allowances Appendix B'!$A$1:$E$266,4,FALSE))</f>
        <v>48</v>
      </c>
      <c r="Q71" s="24">
        <f t="shared" si="1"/>
        <v>24</v>
      </c>
    </row>
    <row r="72" spans="1:17" x14ac:dyDescent="0.3">
      <c r="A72" t="s">
        <v>242</v>
      </c>
      <c r="B72" t="s">
        <v>244</v>
      </c>
      <c r="C72" t="s">
        <v>245</v>
      </c>
      <c r="D72" t="s">
        <v>113</v>
      </c>
      <c r="E72" s="82">
        <v>45658</v>
      </c>
      <c r="F72" s="82">
        <v>46022</v>
      </c>
      <c r="G72">
        <v>296</v>
      </c>
      <c r="H72">
        <v>153</v>
      </c>
      <c r="I72">
        <f t="shared" si="7"/>
        <v>449</v>
      </c>
      <c r="J72" s="71">
        <v>45658</v>
      </c>
      <c r="L72">
        <v>10112</v>
      </c>
      <c r="N72" s="24">
        <f>IF($H72&gt;265,ROUND($H72*0.15,0),VLOOKUP($H72,'Office of Allowances Appendix B'!$A$1:$E$266,2,FALSE))</f>
        <v>23</v>
      </c>
      <c r="O72" s="24">
        <f>IF($H72&gt;265,ROUND($H72*0.25,0),VLOOKUP($H72,'Office of Allowances Appendix B'!$A$1:$E$266,3,FALSE))</f>
        <v>38</v>
      </c>
      <c r="P72" s="24">
        <f>IF($H72&gt;265,ROUND($H72*0.4,0),VLOOKUP($H72,'Office of Allowances Appendix B'!$A$1:$E$266,4,FALSE))</f>
        <v>61</v>
      </c>
      <c r="Q72" s="24">
        <f t="shared" si="1"/>
        <v>31</v>
      </c>
    </row>
    <row r="73" spans="1:17" x14ac:dyDescent="0.3">
      <c r="A73" t="s">
        <v>242</v>
      </c>
      <c r="B73" t="s">
        <v>246</v>
      </c>
      <c r="C73" t="s">
        <v>247</v>
      </c>
      <c r="D73" t="s">
        <v>113</v>
      </c>
      <c r="E73" s="82">
        <v>45658</v>
      </c>
      <c r="F73" s="82">
        <v>46022</v>
      </c>
      <c r="G73">
        <v>203</v>
      </c>
      <c r="H73">
        <v>140</v>
      </c>
      <c r="I73">
        <f t="shared" si="7"/>
        <v>343</v>
      </c>
      <c r="J73" s="71">
        <v>45658</v>
      </c>
      <c r="K73">
        <v>12</v>
      </c>
      <c r="L73">
        <v>12125</v>
      </c>
      <c r="N73" s="24">
        <f>IF($H73&gt;265,ROUND($H73*0.15,0),VLOOKUP($H73,'Office of Allowances Appendix B'!$A$1:$E$266,2,FALSE))</f>
        <v>21</v>
      </c>
      <c r="O73" s="24">
        <f>IF($H73&gt;265,ROUND($H73*0.25,0),VLOOKUP($H73,'Office of Allowances Appendix B'!$A$1:$E$266,3,FALSE))</f>
        <v>35</v>
      </c>
      <c r="P73" s="24">
        <f>IF($H73&gt;265,ROUND($H73*0.4,0),VLOOKUP($H73,'Office of Allowances Appendix B'!$A$1:$E$266,4,FALSE))</f>
        <v>56</v>
      </c>
      <c r="Q73" s="24">
        <f t="shared" ref="Q73:Q140" si="8">H73-SUM(N73:P73)</f>
        <v>28</v>
      </c>
    </row>
    <row r="74" spans="1:17" x14ac:dyDescent="0.3">
      <c r="A74" t="s">
        <v>242</v>
      </c>
      <c r="B74" t="s">
        <v>248</v>
      </c>
      <c r="C74" t="s">
        <v>249</v>
      </c>
      <c r="D74" t="s">
        <v>113</v>
      </c>
      <c r="E74" s="82">
        <v>45658</v>
      </c>
      <c r="F74" s="82">
        <v>46022</v>
      </c>
      <c r="G74">
        <v>316</v>
      </c>
      <c r="H74">
        <v>159</v>
      </c>
      <c r="I74">
        <f t="shared" si="7"/>
        <v>475</v>
      </c>
      <c r="J74" s="71">
        <v>45658</v>
      </c>
      <c r="L74">
        <v>10111</v>
      </c>
      <c r="N74" s="24">
        <f>IF($H74&gt;265,ROUND($H74*0.15,0),VLOOKUP($H74,'Office of Allowances Appendix B'!$A$1:$E$266,2,FALSE))</f>
        <v>24</v>
      </c>
      <c r="O74" s="24">
        <f>IF($H74&gt;265,ROUND($H74*0.25,0),VLOOKUP($H74,'Office of Allowances Appendix B'!$A$1:$E$266,3,FALSE))</f>
        <v>40</v>
      </c>
      <c r="P74" s="24">
        <f>IF($H74&gt;265,ROUND($H74*0.4,0),VLOOKUP($H74,'Office of Allowances Appendix B'!$A$1:$E$266,4,FALSE))</f>
        <v>64</v>
      </c>
      <c r="Q74" s="24">
        <f t="shared" si="8"/>
        <v>31</v>
      </c>
    </row>
    <row r="75" spans="1:17" x14ac:dyDescent="0.3">
      <c r="A75" t="s">
        <v>242</v>
      </c>
      <c r="B75" t="s">
        <v>250</v>
      </c>
      <c r="C75" t="s">
        <v>251</v>
      </c>
      <c r="D75" t="s">
        <v>113</v>
      </c>
      <c r="E75" s="82">
        <v>45658</v>
      </c>
      <c r="F75" s="82">
        <v>46022</v>
      </c>
      <c r="G75">
        <v>316</v>
      </c>
      <c r="H75">
        <v>159</v>
      </c>
      <c r="I75">
        <f t="shared" si="7"/>
        <v>475</v>
      </c>
      <c r="J75" s="71">
        <v>45658</v>
      </c>
      <c r="L75">
        <v>11087</v>
      </c>
      <c r="N75" s="24">
        <f>IF($H75&gt;265,ROUND($H75*0.15,0),VLOOKUP($H75,'Office of Allowances Appendix B'!$A$1:$E$266,2,FALSE))</f>
        <v>24</v>
      </c>
      <c r="O75" s="24">
        <f>IF($H75&gt;265,ROUND($H75*0.25,0),VLOOKUP($H75,'Office of Allowances Appendix B'!$A$1:$E$266,3,FALSE))</f>
        <v>40</v>
      </c>
      <c r="P75" s="24">
        <f>IF($H75&gt;265,ROUND($H75*0.4,0),VLOOKUP($H75,'Office of Allowances Appendix B'!$A$1:$E$266,4,FALSE))</f>
        <v>64</v>
      </c>
      <c r="Q75" s="24">
        <f t="shared" si="8"/>
        <v>31</v>
      </c>
    </row>
    <row r="76" spans="1:17" x14ac:dyDescent="0.3">
      <c r="A76" t="s">
        <v>242</v>
      </c>
      <c r="B76" t="s">
        <v>252</v>
      </c>
      <c r="C76" t="s">
        <v>253</v>
      </c>
      <c r="D76" t="s">
        <v>113</v>
      </c>
      <c r="E76" s="82">
        <v>45658</v>
      </c>
      <c r="F76" s="82">
        <v>46022</v>
      </c>
      <c r="G76">
        <v>309</v>
      </c>
      <c r="H76">
        <v>159</v>
      </c>
      <c r="I76">
        <f t="shared" si="7"/>
        <v>468</v>
      </c>
      <c r="J76" s="71">
        <v>45658</v>
      </c>
      <c r="L76">
        <v>11088</v>
      </c>
      <c r="N76" s="24">
        <f>IF($H76&gt;265,ROUND($H76*0.15,0),VLOOKUP($H76,'Office of Allowances Appendix B'!$A$1:$E$266,2,FALSE))</f>
        <v>24</v>
      </c>
      <c r="O76" s="24">
        <f>IF($H76&gt;265,ROUND($H76*0.25,0),VLOOKUP($H76,'Office of Allowances Appendix B'!$A$1:$E$266,3,FALSE))</f>
        <v>40</v>
      </c>
      <c r="P76" s="24">
        <f>IF($H76&gt;265,ROUND($H76*0.4,0),VLOOKUP($H76,'Office of Allowances Appendix B'!$A$1:$E$266,4,FALSE))</f>
        <v>64</v>
      </c>
      <c r="Q76" s="24">
        <f t="shared" si="8"/>
        <v>31</v>
      </c>
    </row>
    <row r="77" spans="1:17" x14ac:dyDescent="0.3">
      <c r="A77" t="s">
        <v>242</v>
      </c>
      <c r="B77" t="s">
        <v>254</v>
      </c>
      <c r="C77" t="s">
        <v>255</v>
      </c>
      <c r="D77" t="s">
        <v>113</v>
      </c>
      <c r="E77" s="82">
        <v>45658</v>
      </c>
      <c r="F77" s="82">
        <v>46022</v>
      </c>
      <c r="G77">
        <v>105</v>
      </c>
      <c r="H77">
        <v>73</v>
      </c>
      <c r="I77">
        <f t="shared" si="7"/>
        <v>178</v>
      </c>
      <c r="J77" s="71">
        <v>45658</v>
      </c>
      <c r="L77">
        <v>10819</v>
      </c>
      <c r="N77" s="24">
        <f>IF($H77&gt;265,ROUND($H77*0.15,0),VLOOKUP($H77,'Office of Allowances Appendix B'!$A$1:$E$266,2,FALSE))</f>
        <v>11</v>
      </c>
      <c r="O77" s="24">
        <f>IF($H77&gt;265,ROUND($H77*0.25,0),VLOOKUP($H77,'Office of Allowances Appendix B'!$A$1:$E$266,3,FALSE))</f>
        <v>18</v>
      </c>
      <c r="P77" s="24">
        <f>IF($H77&gt;265,ROUND($H77*0.4,0),VLOOKUP($H77,'Office of Allowances Appendix B'!$A$1:$E$266,4,FALSE))</f>
        <v>29</v>
      </c>
      <c r="Q77" s="24">
        <f t="shared" si="8"/>
        <v>15</v>
      </c>
    </row>
    <row r="78" spans="1:17" x14ac:dyDescent="0.3">
      <c r="A78" t="s">
        <v>242</v>
      </c>
      <c r="B78" t="s">
        <v>256</v>
      </c>
      <c r="C78" t="s">
        <v>257</v>
      </c>
      <c r="D78" t="s">
        <v>113</v>
      </c>
      <c r="E78" s="82">
        <v>45658</v>
      </c>
      <c r="F78" s="82">
        <v>46022</v>
      </c>
      <c r="G78">
        <v>129</v>
      </c>
      <c r="H78">
        <v>69</v>
      </c>
      <c r="I78">
        <f t="shared" si="7"/>
        <v>198</v>
      </c>
      <c r="J78" s="71">
        <v>45658</v>
      </c>
      <c r="L78">
        <v>11091</v>
      </c>
      <c r="N78" s="24">
        <f>IF($H78&gt;265,ROUND($H78*0.15,0),VLOOKUP($H78,'Office of Allowances Appendix B'!$A$1:$E$266,2,FALSE))</f>
        <v>10</v>
      </c>
      <c r="O78" s="24">
        <f>IF($H78&gt;265,ROUND($H78*0.25,0),VLOOKUP($H78,'Office of Allowances Appendix B'!$A$1:$E$266,3,FALSE))</f>
        <v>17</v>
      </c>
      <c r="P78" s="24">
        <f>IF($H78&gt;265,ROUND($H78*0.4,0),VLOOKUP($H78,'Office of Allowances Appendix B'!$A$1:$E$266,4,FALSE))</f>
        <v>28</v>
      </c>
      <c r="Q78" s="24">
        <f t="shared" ref="Q78" si="9">H78-SUM(N78:P78)</f>
        <v>14</v>
      </c>
    </row>
    <row r="79" spans="1:17" x14ac:dyDescent="0.3">
      <c r="A79" t="s">
        <v>242</v>
      </c>
      <c r="B79" t="s">
        <v>258</v>
      </c>
      <c r="C79" t="s">
        <v>259</v>
      </c>
      <c r="D79" t="s">
        <v>113</v>
      </c>
      <c r="E79" s="82">
        <v>45658</v>
      </c>
      <c r="F79" s="82">
        <v>46022</v>
      </c>
      <c r="G79">
        <v>175</v>
      </c>
      <c r="H79">
        <v>107</v>
      </c>
      <c r="I79">
        <f t="shared" si="7"/>
        <v>282</v>
      </c>
      <c r="J79" s="71">
        <v>45658</v>
      </c>
      <c r="L79">
        <v>10481</v>
      </c>
      <c r="N79" s="24">
        <f>IF($H79&gt;265,ROUND($H79*0.15,0),VLOOKUP($H79,'Office of Allowances Appendix B'!$A$1:$E$266,2,FALSE))</f>
        <v>16</v>
      </c>
      <c r="O79" s="24">
        <f>IF($H79&gt;265,ROUND($H79*0.25,0),VLOOKUP($H79,'Office of Allowances Appendix B'!$A$1:$E$266,3,FALSE))</f>
        <v>27</v>
      </c>
      <c r="P79" s="24">
        <f>IF($H79&gt;265,ROUND($H79*0.4,0),VLOOKUP($H79,'Office of Allowances Appendix B'!$A$1:$E$266,4,FALSE))</f>
        <v>43</v>
      </c>
      <c r="Q79" s="24">
        <f t="shared" si="8"/>
        <v>21</v>
      </c>
    </row>
    <row r="80" spans="1:17" x14ac:dyDescent="0.3">
      <c r="A80" t="s">
        <v>242</v>
      </c>
      <c r="B80" t="s">
        <v>260</v>
      </c>
      <c r="C80" t="s">
        <v>261</v>
      </c>
      <c r="D80" t="s">
        <v>113</v>
      </c>
      <c r="E80" s="82">
        <v>45658</v>
      </c>
      <c r="F80" s="82">
        <v>46022</v>
      </c>
      <c r="G80">
        <v>175</v>
      </c>
      <c r="H80">
        <v>107</v>
      </c>
      <c r="I80">
        <f t="shared" si="7"/>
        <v>282</v>
      </c>
      <c r="J80" s="71">
        <v>45658</v>
      </c>
      <c r="L80">
        <v>10820</v>
      </c>
      <c r="N80" s="24">
        <f>IF($H80&gt;265,ROUND($H80*0.15,0),VLOOKUP($H80,'Office of Allowances Appendix B'!$A$1:$E$266,2,FALSE))</f>
        <v>16</v>
      </c>
      <c r="O80" s="24">
        <f>IF($H80&gt;265,ROUND($H80*0.25,0),VLOOKUP($H80,'Office of Allowances Appendix B'!$A$1:$E$266,3,FALSE))</f>
        <v>27</v>
      </c>
      <c r="P80" s="24">
        <f>IF($H80&gt;265,ROUND($H80*0.4,0),VLOOKUP($H80,'Office of Allowances Appendix B'!$A$1:$E$266,4,FALSE))</f>
        <v>43</v>
      </c>
      <c r="Q80" s="24">
        <f t="shared" si="8"/>
        <v>21</v>
      </c>
    </row>
    <row r="81" spans="1:17" x14ac:dyDescent="0.3">
      <c r="A81" t="s">
        <v>242</v>
      </c>
      <c r="B81" t="s">
        <v>262</v>
      </c>
      <c r="C81" t="s">
        <v>263</v>
      </c>
      <c r="D81" t="s">
        <v>113</v>
      </c>
      <c r="E81" s="82">
        <v>45658</v>
      </c>
      <c r="F81" s="82">
        <v>46022</v>
      </c>
      <c r="G81">
        <v>316</v>
      </c>
      <c r="H81">
        <v>159</v>
      </c>
      <c r="I81">
        <f t="shared" si="7"/>
        <v>475</v>
      </c>
      <c r="J81" s="71">
        <v>45658</v>
      </c>
      <c r="L81">
        <v>11093</v>
      </c>
      <c r="N81" s="24">
        <f>IF($H81&gt;265,ROUND($H81*0.15,0),VLOOKUP($H81,'Office of Allowances Appendix B'!$A$1:$E$266,2,FALSE))</f>
        <v>24</v>
      </c>
      <c r="O81" s="24">
        <f>IF($H81&gt;265,ROUND($H81*0.25,0),VLOOKUP($H81,'Office of Allowances Appendix B'!$A$1:$E$266,3,FALSE))</f>
        <v>40</v>
      </c>
      <c r="P81" s="24">
        <f>IF($H81&gt;265,ROUND($H81*0.4,0),VLOOKUP($H81,'Office of Allowances Appendix B'!$A$1:$E$266,4,FALSE))</f>
        <v>64</v>
      </c>
      <c r="Q81" s="24">
        <f t="shared" si="8"/>
        <v>31</v>
      </c>
    </row>
    <row r="82" spans="1:17" x14ac:dyDescent="0.3">
      <c r="A82" t="s">
        <v>264</v>
      </c>
      <c r="B82" t="s">
        <v>109</v>
      </c>
      <c r="C82" t="s">
        <v>265</v>
      </c>
      <c r="D82" t="s">
        <v>113</v>
      </c>
      <c r="E82" s="82">
        <v>45658</v>
      </c>
      <c r="F82" s="82">
        <v>46022</v>
      </c>
      <c r="G82">
        <v>109</v>
      </c>
      <c r="H82">
        <v>77</v>
      </c>
      <c r="I82">
        <f t="shared" si="7"/>
        <v>186</v>
      </c>
      <c r="J82" s="71">
        <v>44866</v>
      </c>
      <c r="L82">
        <v>11742</v>
      </c>
      <c r="N82" s="24">
        <f>IF($H82&gt;265,ROUND($H82*0.15,0),VLOOKUP($H82,'Office of Allowances Appendix B'!$A$1:$E$266,2,FALSE))</f>
        <v>12</v>
      </c>
      <c r="O82" s="24">
        <f>IF($H82&gt;265,ROUND($H82*0.25,0),VLOOKUP($H82,'Office of Allowances Appendix B'!$A$1:$E$266,3,FALSE))</f>
        <v>19</v>
      </c>
      <c r="P82" s="24">
        <f>IF($H82&gt;265,ROUND($H82*0.4,0),VLOOKUP($H82,'Office of Allowances Appendix B'!$A$1:$E$266,4,FALSE))</f>
        <v>31</v>
      </c>
      <c r="Q82" s="24">
        <f t="shared" si="8"/>
        <v>15</v>
      </c>
    </row>
    <row r="83" spans="1:17" x14ac:dyDescent="0.3">
      <c r="A83" t="s">
        <v>264</v>
      </c>
      <c r="B83" t="s">
        <v>266</v>
      </c>
      <c r="C83" t="s">
        <v>267</v>
      </c>
      <c r="D83" t="s">
        <v>113</v>
      </c>
      <c r="E83" s="82">
        <v>45658</v>
      </c>
      <c r="F83" s="82">
        <v>46022</v>
      </c>
      <c r="G83">
        <v>156</v>
      </c>
      <c r="H83">
        <v>121</v>
      </c>
      <c r="I83">
        <f t="shared" si="7"/>
        <v>277</v>
      </c>
      <c r="J83" s="71">
        <v>44866</v>
      </c>
      <c r="L83">
        <v>10049</v>
      </c>
      <c r="N83" s="24">
        <f>IF($H83&gt;265,ROUND($H83*0.15,0),VLOOKUP($H83,'Office of Allowances Appendix B'!$A$1:$E$266,2,FALSE))</f>
        <v>18</v>
      </c>
      <c r="O83" s="24">
        <f>IF($H83&gt;265,ROUND($H83*0.25,0),VLOOKUP($H83,'Office of Allowances Appendix B'!$A$1:$E$266,3,FALSE))</f>
        <v>30</v>
      </c>
      <c r="P83" s="24">
        <f>IF($H83&gt;265,ROUND($H83*0.4,0),VLOOKUP($H83,'Office of Allowances Appendix B'!$A$1:$E$266,4,FALSE))</f>
        <v>49</v>
      </c>
      <c r="Q83" s="24">
        <f t="shared" si="8"/>
        <v>24</v>
      </c>
    </row>
    <row r="84" spans="1:17" x14ac:dyDescent="0.3">
      <c r="A84" t="s">
        <v>264</v>
      </c>
      <c r="B84" t="s">
        <v>268</v>
      </c>
      <c r="C84" t="s">
        <v>269</v>
      </c>
      <c r="D84" t="s">
        <v>113</v>
      </c>
      <c r="E84" s="82">
        <v>45658</v>
      </c>
      <c r="F84" s="82">
        <v>46022</v>
      </c>
      <c r="G84">
        <v>153</v>
      </c>
      <c r="H84">
        <v>91</v>
      </c>
      <c r="I84">
        <f t="shared" si="7"/>
        <v>244</v>
      </c>
      <c r="J84" s="71">
        <v>44866</v>
      </c>
      <c r="L84">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t="s">
        <v>264</v>
      </c>
      <c r="B85" t="s">
        <v>270</v>
      </c>
      <c r="C85" t="s">
        <v>271</v>
      </c>
      <c r="D85" t="s">
        <v>113</v>
      </c>
      <c r="E85" s="82">
        <v>45658</v>
      </c>
      <c r="F85" s="82">
        <v>46022</v>
      </c>
      <c r="G85">
        <v>169</v>
      </c>
      <c r="H85">
        <v>115</v>
      </c>
      <c r="I85">
        <f t="shared" si="7"/>
        <v>284</v>
      </c>
      <c r="J85" s="71">
        <v>44866</v>
      </c>
      <c r="L85">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t="s">
        <v>264</v>
      </c>
      <c r="B86" t="s">
        <v>272</v>
      </c>
      <c r="C86" t="s">
        <v>273</v>
      </c>
      <c r="D86" t="s">
        <v>113</v>
      </c>
      <c r="E86" s="82">
        <v>45658</v>
      </c>
      <c r="F86" s="82">
        <v>46022</v>
      </c>
      <c r="G86">
        <v>217</v>
      </c>
      <c r="H86">
        <v>114</v>
      </c>
      <c r="I86">
        <f t="shared" si="7"/>
        <v>331</v>
      </c>
      <c r="J86" s="71">
        <v>44866</v>
      </c>
      <c r="L86">
        <v>15073</v>
      </c>
      <c r="N86" s="24">
        <f>IF($H86&gt;265,ROUND($H86*0.15,0),VLOOKUP($H86,'Office of Allowances Appendix B'!$A$1:$E$266,2,FALSE))</f>
        <v>17</v>
      </c>
      <c r="O86" s="24">
        <f>IF($H86&gt;265,ROUND($H86*0.25,0),VLOOKUP($H86,'Office of Allowances Appendix B'!$A$1:$E$266,3,FALSE))</f>
        <v>29</v>
      </c>
      <c r="P86" s="24">
        <f>IF($H86&gt;265,ROUND($H86*0.4,0),VLOOKUP($H86,'Office of Allowances Appendix B'!$A$1:$E$266,4,FALSE))</f>
        <v>45</v>
      </c>
      <c r="Q86" s="24">
        <f t="shared" si="8"/>
        <v>23</v>
      </c>
    </row>
    <row r="87" spans="1:17" x14ac:dyDescent="0.3">
      <c r="A87" t="s">
        <v>264</v>
      </c>
      <c r="B87" t="s">
        <v>274</v>
      </c>
      <c r="C87" t="s">
        <v>275</v>
      </c>
      <c r="D87" t="s">
        <v>113</v>
      </c>
      <c r="E87" s="82">
        <v>45658</v>
      </c>
      <c r="F87" s="82">
        <v>46022</v>
      </c>
      <c r="G87">
        <v>223</v>
      </c>
      <c r="H87">
        <v>113</v>
      </c>
      <c r="I87">
        <f t="shared" si="7"/>
        <v>336</v>
      </c>
      <c r="J87" s="71">
        <v>44866</v>
      </c>
      <c r="L87">
        <v>15075</v>
      </c>
      <c r="N87" s="24">
        <f>IF($H87&gt;265,ROUND($H87*0.15,0),VLOOKUP($H87,'Office of Allowances Appendix B'!$A$1:$E$266,2,FALSE))</f>
        <v>17</v>
      </c>
      <c r="O87" s="24">
        <f>IF($H87&gt;265,ROUND($H87*0.25,0),VLOOKUP($H87,'Office of Allowances Appendix B'!$A$1:$E$266,3,FALSE))</f>
        <v>28</v>
      </c>
      <c r="P87" s="24">
        <f>IF($H87&gt;265,ROUND($H87*0.4,0),VLOOKUP($H87,'Office of Allowances Appendix B'!$A$1:$E$266,4,FALSE))</f>
        <v>45</v>
      </c>
      <c r="Q87" s="24">
        <f t="shared" si="8"/>
        <v>23</v>
      </c>
    </row>
    <row r="88" spans="1:17" x14ac:dyDescent="0.3">
      <c r="A88" t="s">
        <v>264</v>
      </c>
      <c r="B88" t="s">
        <v>276</v>
      </c>
      <c r="C88" t="s">
        <v>277</v>
      </c>
      <c r="D88" t="s">
        <v>113</v>
      </c>
      <c r="E88" s="82">
        <v>45658</v>
      </c>
      <c r="F88" s="82">
        <v>46022</v>
      </c>
      <c r="G88">
        <v>169</v>
      </c>
      <c r="H88">
        <v>107</v>
      </c>
      <c r="I88">
        <f t="shared" si="7"/>
        <v>276</v>
      </c>
      <c r="J88" s="71">
        <v>44866</v>
      </c>
      <c r="L88">
        <v>15076</v>
      </c>
      <c r="N88" s="24">
        <f>IF($H88&gt;265,ROUND($H88*0.15,0),VLOOKUP($H88,'Office of Allowances Appendix B'!$A$1:$E$266,2,FALSE))</f>
        <v>16</v>
      </c>
      <c r="O88" s="24">
        <f>IF($H88&gt;265,ROUND($H88*0.25,0),VLOOKUP($H88,'Office of Allowances Appendix B'!$A$1:$E$266,3,FALSE))</f>
        <v>27</v>
      </c>
      <c r="P88" s="24">
        <f>IF($H88&gt;265,ROUND($H88*0.4,0),VLOOKUP($H88,'Office of Allowances Appendix B'!$A$1:$E$266,4,FALSE))</f>
        <v>43</v>
      </c>
      <c r="Q88" s="24">
        <f t="shared" si="8"/>
        <v>21</v>
      </c>
    </row>
    <row r="89" spans="1:17" x14ac:dyDescent="0.3">
      <c r="A89" t="s">
        <v>264</v>
      </c>
      <c r="B89" t="s">
        <v>278</v>
      </c>
      <c r="C89" t="s">
        <v>279</v>
      </c>
      <c r="D89" t="s">
        <v>113</v>
      </c>
      <c r="E89" s="82">
        <v>45658</v>
      </c>
      <c r="F89" s="82">
        <v>46022</v>
      </c>
      <c r="G89">
        <v>245</v>
      </c>
      <c r="H89">
        <v>125</v>
      </c>
      <c r="I89">
        <f t="shared" si="7"/>
        <v>370</v>
      </c>
      <c r="J89" s="71">
        <v>44866</v>
      </c>
      <c r="L89">
        <v>15018</v>
      </c>
      <c r="N89" s="24">
        <f>IF($H89&gt;265,ROUND($H89*0.15,0),VLOOKUP($H89,'Office of Allowances Appendix B'!$A$1:$E$266,2,FALSE))</f>
        <v>19</v>
      </c>
      <c r="O89" s="24">
        <f>IF($H89&gt;265,ROUND($H89*0.25,0),VLOOKUP($H89,'Office of Allowances Appendix B'!$A$1:$E$266,3,FALSE))</f>
        <v>31</v>
      </c>
      <c r="P89" s="24">
        <f>IF($H89&gt;265,ROUND($H89*0.4,0),VLOOKUP($H89,'Office of Allowances Appendix B'!$A$1:$E$266,4,FALSE))</f>
        <v>50</v>
      </c>
      <c r="Q89" s="24">
        <f t="shared" si="8"/>
        <v>25</v>
      </c>
    </row>
    <row r="90" spans="1:17" x14ac:dyDescent="0.3">
      <c r="A90" t="s">
        <v>280</v>
      </c>
      <c r="B90" t="s">
        <v>109</v>
      </c>
      <c r="C90" t="s">
        <v>281</v>
      </c>
      <c r="D90" t="s">
        <v>113</v>
      </c>
      <c r="E90" s="82">
        <v>45658</v>
      </c>
      <c r="F90" s="82">
        <v>46022</v>
      </c>
      <c r="G90">
        <v>80</v>
      </c>
      <c r="H90">
        <v>67</v>
      </c>
      <c r="I90">
        <f t="shared" si="7"/>
        <v>147</v>
      </c>
      <c r="J90" s="71">
        <v>39569</v>
      </c>
      <c r="L90">
        <v>11831</v>
      </c>
      <c r="N90" s="24">
        <f>IF($H90&gt;265,ROUND($H90*0.15,0),VLOOKUP($H90,'Office of Allowances Appendix B'!$A$1:$E$266,2,FALSE))</f>
        <v>10</v>
      </c>
      <c r="O90" s="24">
        <f>IF($H90&gt;265,ROUND($H90*0.25,0),VLOOKUP($H90,'Office of Allowances Appendix B'!$A$1:$E$266,3,FALSE))</f>
        <v>17</v>
      </c>
      <c r="P90" s="24">
        <f>IF($H90&gt;265,ROUND($H90*0.4,0),VLOOKUP($H90,'Office of Allowances Appendix B'!$A$1:$E$266,4,FALSE))</f>
        <v>27</v>
      </c>
      <c r="Q90" s="24">
        <f t="shared" si="8"/>
        <v>13</v>
      </c>
    </row>
    <row r="91" spans="1:17" x14ac:dyDescent="0.3">
      <c r="A91" t="s">
        <v>280</v>
      </c>
      <c r="B91" t="s">
        <v>282</v>
      </c>
      <c r="C91" t="s">
        <v>283</v>
      </c>
      <c r="D91" t="s">
        <v>113</v>
      </c>
      <c r="E91" s="82">
        <v>45658</v>
      </c>
      <c r="F91" s="82">
        <v>46022</v>
      </c>
      <c r="G91">
        <v>118</v>
      </c>
      <c r="H91">
        <v>83</v>
      </c>
      <c r="I91">
        <f t="shared" si="7"/>
        <v>201</v>
      </c>
      <c r="J91" s="71">
        <v>45658</v>
      </c>
      <c r="L91">
        <v>10386</v>
      </c>
      <c r="N91" s="24">
        <f>IF($H91&gt;265,ROUND($H91*0.15,0),VLOOKUP($H91,'Office of Allowances Appendix B'!$A$1:$E$266,2,FALSE))</f>
        <v>12</v>
      </c>
      <c r="O91" s="24">
        <f>IF($H91&gt;265,ROUND($H91*0.25,0),VLOOKUP($H91,'Office of Allowances Appendix B'!$A$1:$E$266,3,FALSE))</f>
        <v>21</v>
      </c>
      <c r="P91" s="24">
        <f>IF($H91&gt;265,ROUND($H91*0.4,0),VLOOKUP($H91,'Office of Allowances Appendix B'!$A$1:$E$266,4,FALSE))</f>
        <v>33</v>
      </c>
      <c r="Q91" s="24">
        <f t="shared" si="8"/>
        <v>17</v>
      </c>
    </row>
    <row r="92" spans="1:17" x14ac:dyDescent="0.3">
      <c r="A92" t="s">
        <v>284</v>
      </c>
      <c r="B92" t="s">
        <v>285</v>
      </c>
      <c r="C92" t="s">
        <v>286</v>
      </c>
      <c r="E92" s="82">
        <v>45658</v>
      </c>
      <c r="F92" s="82">
        <v>45747</v>
      </c>
      <c r="G92">
        <v>385</v>
      </c>
      <c r="H92">
        <v>197</v>
      </c>
      <c r="I92">
        <f t="shared" si="7"/>
        <v>582</v>
      </c>
      <c r="J92" s="71">
        <v>45139</v>
      </c>
      <c r="L92">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t="s">
        <v>284</v>
      </c>
      <c r="B93" t="s">
        <v>285</v>
      </c>
      <c r="C93" t="s">
        <v>286</v>
      </c>
      <c r="D93" t="s">
        <v>113</v>
      </c>
      <c r="E93" s="82">
        <v>45748</v>
      </c>
      <c r="F93" s="82">
        <v>45991</v>
      </c>
      <c r="G93">
        <v>500</v>
      </c>
      <c r="H93">
        <v>208</v>
      </c>
      <c r="I93">
        <f t="shared" si="7"/>
        <v>708</v>
      </c>
      <c r="J93" s="71">
        <v>45139</v>
      </c>
      <c r="L93">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t="s">
        <v>284</v>
      </c>
      <c r="B94" t="s">
        <v>285</v>
      </c>
      <c r="C94" t="s">
        <v>286</v>
      </c>
      <c r="D94" t="s">
        <v>140</v>
      </c>
      <c r="E94" s="82">
        <v>45992</v>
      </c>
      <c r="F94" s="82">
        <v>46022</v>
      </c>
      <c r="G94">
        <v>385</v>
      </c>
      <c r="H94">
        <v>197</v>
      </c>
      <c r="I94">
        <f t="shared" si="7"/>
        <v>582</v>
      </c>
      <c r="J94" s="71">
        <v>45139</v>
      </c>
      <c r="L94">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t="s">
        <v>287</v>
      </c>
      <c r="B95" t="s">
        <v>288</v>
      </c>
      <c r="C95" t="s">
        <v>289</v>
      </c>
      <c r="D95" t="s">
        <v>113</v>
      </c>
      <c r="E95" s="82">
        <v>45658</v>
      </c>
      <c r="F95" s="82">
        <v>46022</v>
      </c>
      <c r="G95">
        <v>280</v>
      </c>
      <c r="H95">
        <v>112</v>
      </c>
      <c r="I95">
        <f t="shared" si="7"/>
        <v>392</v>
      </c>
      <c r="J95" s="71">
        <v>40513</v>
      </c>
      <c r="L95">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t="s">
        <v>290</v>
      </c>
      <c r="B96" t="s">
        <v>109</v>
      </c>
      <c r="C96" t="s">
        <v>291</v>
      </c>
      <c r="D96" t="s">
        <v>113</v>
      </c>
      <c r="E96" s="82">
        <v>45658</v>
      </c>
      <c r="F96" s="82">
        <v>46022</v>
      </c>
      <c r="G96">
        <v>77</v>
      </c>
      <c r="H96">
        <v>53</v>
      </c>
      <c r="I96">
        <f t="shared" si="7"/>
        <v>130</v>
      </c>
      <c r="J96" s="71">
        <v>42491</v>
      </c>
      <c r="L96">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t="s">
        <v>290</v>
      </c>
      <c r="B97" t="s">
        <v>292</v>
      </c>
      <c r="C97" t="s">
        <v>293</v>
      </c>
      <c r="D97" t="s">
        <v>113</v>
      </c>
      <c r="E97" s="82">
        <v>45658</v>
      </c>
      <c r="F97" s="82">
        <v>46022</v>
      </c>
      <c r="G97">
        <v>100</v>
      </c>
      <c r="H97">
        <v>49</v>
      </c>
      <c r="I97">
        <f t="shared" si="7"/>
        <v>149</v>
      </c>
      <c r="J97" s="71">
        <v>45047</v>
      </c>
      <c r="L97">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t="s">
        <v>290</v>
      </c>
      <c r="B98" t="s">
        <v>294</v>
      </c>
      <c r="C98" t="s">
        <v>295</v>
      </c>
      <c r="D98" t="s">
        <v>113</v>
      </c>
      <c r="E98" s="82">
        <v>45658</v>
      </c>
      <c r="F98" s="82">
        <v>46022</v>
      </c>
      <c r="G98">
        <v>140</v>
      </c>
      <c r="H98">
        <v>98</v>
      </c>
      <c r="I98">
        <f t="shared" si="7"/>
        <v>238</v>
      </c>
      <c r="J98" s="71">
        <v>45047</v>
      </c>
      <c r="L98">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t="s">
        <v>290</v>
      </c>
      <c r="B99" t="s">
        <v>296</v>
      </c>
      <c r="C99" t="s">
        <v>297</v>
      </c>
      <c r="D99" t="s">
        <v>113</v>
      </c>
      <c r="E99" s="82">
        <v>45658</v>
      </c>
      <c r="F99" s="82">
        <v>46022</v>
      </c>
      <c r="G99">
        <v>89</v>
      </c>
      <c r="H99">
        <v>63</v>
      </c>
      <c r="I99">
        <f t="shared" si="7"/>
        <v>152</v>
      </c>
      <c r="J99" s="71">
        <v>45047</v>
      </c>
      <c r="L99">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t="s">
        <v>290</v>
      </c>
      <c r="B100" t="s">
        <v>298</v>
      </c>
      <c r="C100" t="s">
        <v>299</v>
      </c>
      <c r="D100" t="s">
        <v>113</v>
      </c>
      <c r="E100" s="82">
        <v>45658</v>
      </c>
      <c r="F100" s="82">
        <v>46022</v>
      </c>
      <c r="G100">
        <v>133</v>
      </c>
      <c r="H100">
        <v>98</v>
      </c>
      <c r="I100">
        <f t="shared" si="7"/>
        <v>231</v>
      </c>
      <c r="J100" s="71">
        <v>45047</v>
      </c>
      <c r="L100">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t="s">
        <v>290</v>
      </c>
      <c r="B101" t="s">
        <v>300</v>
      </c>
      <c r="C101" t="s">
        <v>301</v>
      </c>
      <c r="D101" t="s">
        <v>113</v>
      </c>
      <c r="E101" s="82">
        <v>45658</v>
      </c>
      <c r="F101" s="82">
        <v>46022</v>
      </c>
      <c r="G101">
        <v>85</v>
      </c>
      <c r="H101">
        <v>67</v>
      </c>
      <c r="I101">
        <f t="shared" si="7"/>
        <v>152</v>
      </c>
      <c r="J101" s="71">
        <v>45047</v>
      </c>
      <c r="L10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t="s">
        <v>302</v>
      </c>
      <c r="B102" t="s">
        <v>303</v>
      </c>
      <c r="C102" t="s">
        <v>304</v>
      </c>
      <c r="D102" t="s">
        <v>113</v>
      </c>
      <c r="E102" s="82">
        <v>45658</v>
      </c>
      <c r="F102" s="82">
        <v>46022</v>
      </c>
      <c r="G102">
        <v>263</v>
      </c>
      <c r="H102">
        <v>126</v>
      </c>
      <c r="I102">
        <f t="shared" si="7"/>
        <v>389</v>
      </c>
      <c r="J102" s="71">
        <v>45627</v>
      </c>
      <c r="L102">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t="s">
        <v>302</v>
      </c>
      <c r="B103" t="s">
        <v>305</v>
      </c>
      <c r="C103" t="s">
        <v>306</v>
      </c>
      <c r="D103" t="s">
        <v>113</v>
      </c>
      <c r="E103" s="82">
        <v>45658</v>
      </c>
      <c r="F103" s="82">
        <v>46022</v>
      </c>
      <c r="G103">
        <v>238</v>
      </c>
      <c r="H103">
        <v>129</v>
      </c>
      <c r="I103">
        <f t="shared" si="7"/>
        <v>367</v>
      </c>
      <c r="J103" s="71">
        <v>44986</v>
      </c>
      <c r="L103">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t="s">
        <v>302</v>
      </c>
      <c r="B104" t="s">
        <v>307</v>
      </c>
      <c r="C104" t="s">
        <v>308</v>
      </c>
      <c r="D104" t="s">
        <v>113</v>
      </c>
      <c r="E104" s="82">
        <v>45658</v>
      </c>
      <c r="F104" s="82">
        <v>46022</v>
      </c>
      <c r="G104">
        <v>239</v>
      </c>
      <c r="H104">
        <v>110</v>
      </c>
      <c r="I104">
        <f t="shared" si="7"/>
        <v>349</v>
      </c>
      <c r="J104" s="71">
        <v>44986</v>
      </c>
      <c r="L104">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t="s">
        <v>309</v>
      </c>
      <c r="B105" t="s">
        <v>109</v>
      </c>
      <c r="C105" t="s">
        <v>310</v>
      </c>
      <c r="D105" t="s">
        <v>113</v>
      </c>
      <c r="E105" s="82">
        <v>45658</v>
      </c>
      <c r="F105" s="82">
        <v>46022</v>
      </c>
      <c r="G105">
        <v>115</v>
      </c>
      <c r="H105">
        <v>102</v>
      </c>
      <c r="I105">
        <f t="shared" si="7"/>
        <v>217</v>
      </c>
      <c r="J105" s="71">
        <v>45658</v>
      </c>
      <c r="L105">
        <v>11915</v>
      </c>
      <c r="N105" s="24">
        <f>IF($H105&gt;265,ROUND($H105*0.15,0),VLOOKUP($H105,'Office of Allowances Appendix B'!$A$1:$E$266,2,FALSE))</f>
        <v>15</v>
      </c>
      <c r="O105" s="24">
        <f>IF($H105&gt;265,ROUND($H105*0.25,0),VLOOKUP($H105,'Office of Allowances Appendix B'!$A$1:$E$266,3,FALSE))</f>
        <v>26</v>
      </c>
      <c r="P105" s="24">
        <f>IF($H105&gt;265,ROUND($H105*0.4,0),VLOOKUP($H105,'Office of Allowances Appendix B'!$A$1:$E$266,4,FALSE))</f>
        <v>41</v>
      </c>
      <c r="Q105" s="24">
        <f t="shared" si="8"/>
        <v>20</v>
      </c>
    </row>
    <row r="106" spans="1:17" x14ac:dyDescent="0.3">
      <c r="A106" t="s">
        <v>309</v>
      </c>
      <c r="B106" t="s">
        <v>311</v>
      </c>
      <c r="C106" t="s">
        <v>312</v>
      </c>
      <c r="D106" t="s">
        <v>113</v>
      </c>
      <c r="E106" s="82">
        <v>45658</v>
      </c>
      <c r="F106" s="82">
        <v>46022</v>
      </c>
      <c r="G106">
        <v>115</v>
      </c>
      <c r="H106">
        <v>102</v>
      </c>
      <c r="I106">
        <f t="shared" si="7"/>
        <v>217</v>
      </c>
      <c r="J106" s="71">
        <v>45658</v>
      </c>
      <c r="L106">
        <v>11043</v>
      </c>
      <c r="N106" s="24">
        <f>IF($H106&gt;265,ROUND($H106*0.15,0),VLOOKUP($H106,'Office of Allowances Appendix B'!$A$1:$E$266,2,FALSE))</f>
        <v>15</v>
      </c>
      <c r="O106" s="24">
        <f>IF($H106&gt;265,ROUND($H106*0.25,0),VLOOKUP($H106,'Office of Allowances Appendix B'!$A$1:$E$266,3,FALSE))</f>
        <v>26</v>
      </c>
      <c r="P106" s="24">
        <f>IF($H106&gt;265,ROUND($H106*0.4,0),VLOOKUP($H106,'Office of Allowances Appendix B'!$A$1:$E$266,4,FALSE))</f>
        <v>41</v>
      </c>
      <c r="Q106" s="24">
        <f t="shared" si="8"/>
        <v>20</v>
      </c>
    </row>
    <row r="107" spans="1:17" x14ac:dyDescent="0.3">
      <c r="A107" t="s">
        <v>313</v>
      </c>
      <c r="B107" t="s">
        <v>109</v>
      </c>
      <c r="C107" t="s">
        <v>314</v>
      </c>
      <c r="D107" t="s">
        <v>113</v>
      </c>
      <c r="E107" s="82">
        <v>45658</v>
      </c>
      <c r="F107" s="82">
        <v>46022</v>
      </c>
      <c r="G107">
        <v>100</v>
      </c>
      <c r="H107">
        <v>58</v>
      </c>
      <c r="I107">
        <f t="shared" si="7"/>
        <v>158</v>
      </c>
      <c r="J107" s="71">
        <v>45689</v>
      </c>
      <c r="L107">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23</v>
      </c>
      <c r="Q107" s="24">
        <f t="shared" ref="Q107" si="12">H107-SUM(N107:P107)</f>
        <v>11</v>
      </c>
    </row>
    <row r="108" spans="1:17" x14ac:dyDescent="0.3">
      <c r="A108" t="s">
        <v>313</v>
      </c>
      <c r="B108" t="s">
        <v>315</v>
      </c>
      <c r="C108" t="s">
        <v>316</v>
      </c>
      <c r="D108" t="s">
        <v>113</v>
      </c>
      <c r="E108" s="82">
        <v>45658</v>
      </c>
      <c r="F108" s="82">
        <v>46022</v>
      </c>
      <c r="G108">
        <v>128</v>
      </c>
      <c r="H108">
        <v>67</v>
      </c>
      <c r="I108">
        <f t="shared" si="7"/>
        <v>195</v>
      </c>
      <c r="J108" s="71">
        <v>45689</v>
      </c>
      <c r="L108">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27</v>
      </c>
      <c r="Q108" s="24">
        <f t="shared" si="8"/>
        <v>13</v>
      </c>
    </row>
    <row r="109" spans="1:17" x14ac:dyDescent="0.3">
      <c r="A109" t="s">
        <v>313</v>
      </c>
      <c r="B109" t="s">
        <v>317</v>
      </c>
      <c r="C109" t="s">
        <v>318</v>
      </c>
      <c r="D109" t="s">
        <v>113</v>
      </c>
      <c r="E109" s="82">
        <v>45658</v>
      </c>
      <c r="F109" s="82">
        <v>46022</v>
      </c>
      <c r="G109">
        <v>193</v>
      </c>
      <c r="H109">
        <v>64</v>
      </c>
      <c r="I109">
        <f t="shared" si="7"/>
        <v>257</v>
      </c>
      <c r="J109" s="71">
        <v>45689</v>
      </c>
      <c r="L109">
        <v>10377</v>
      </c>
      <c r="N109" s="24">
        <f>IF($H109&gt;265,ROUND($H109*0.15,0),VLOOKUP($H109,'Office of Allowances Appendix B'!$A$1:$E$266,2,FALSE))</f>
        <v>10</v>
      </c>
      <c r="O109" s="24">
        <f>IF($H109&gt;265,ROUND($H109*0.25,0),VLOOKUP($H109,'Office of Allowances Appendix B'!$A$1:$E$266,3,FALSE))</f>
        <v>16</v>
      </c>
      <c r="P109" s="24">
        <f>IF($H109&gt;265,ROUND($H109*0.4,0),VLOOKUP($H109,'Office of Allowances Appendix B'!$A$1:$E$266,4,FALSE))</f>
        <v>25</v>
      </c>
      <c r="Q109" s="24">
        <f t="shared" si="8"/>
        <v>13</v>
      </c>
    </row>
    <row r="110" spans="1:17" x14ac:dyDescent="0.3">
      <c r="A110" t="s">
        <v>313</v>
      </c>
      <c r="B110" t="s">
        <v>319</v>
      </c>
      <c r="C110" t="s">
        <v>320</v>
      </c>
      <c r="D110" t="s">
        <v>113</v>
      </c>
      <c r="E110" s="82">
        <v>45658</v>
      </c>
      <c r="F110" s="82">
        <v>46022</v>
      </c>
      <c r="G110">
        <v>204</v>
      </c>
      <c r="H110">
        <v>81</v>
      </c>
      <c r="I110">
        <f t="shared" si="7"/>
        <v>285</v>
      </c>
      <c r="J110" s="71">
        <v>45689</v>
      </c>
      <c r="L110">
        <v>12390</v>
      </c>
      <c r="N110" s="24">
        <f>IF($H110&gt;265,ROUND($H110*0.15,0),VLOOKUP($H110,'Office of Allowances Appendix B'!$A$1:$E$266,2,FALSE))</f>
        <v>12</v>
      </c>
      <c r="O110" s="24">
        <f>IF($H110&gt;265,ROUND($H110*0.25,0),VLOOKUP($H110,'Office of Allowances Appendix B'!$A$1:$E$266,3,FALSE))</f>
        <v>20</v>
      </c>
      <c r="P110" s="24">
        <f>IF($H110&gt;265,ROUND($H110*0.4,0),VLOOKUP($H110,'Office of Allowances Appendix B'!$A$1:$E$266,4,FALSE))</f>
        <v>33</v>
      </c>
      <c r="Q110" s="24">
        <f t="shared" si="8"/>
        <v>16</v>
      </c>
    </row>
    <row r="111" spans="1:17" x14ac:dyDescent="0.3">
      <c r="A111" t="s">
        <v>313</v>
      </c>
      <c r="B111" t="s">
        <v>321</v>
      </c>
      <c r="C111" t="s">
        <v>322</v>
      </c>
      <c r="D111" t="s">
        <v>113</v>
      </c>
      <c r="E111" s="82">
        <v>45658</v>
      </c>
      <c r="F111" s="82">
        <v>46022</v>
      </c>
      <c r="G111">
        <v>125</v>
      </c>
      <c r="H111">
        <v>63</v>
      </c>
      <c r="I111">
        <f t="shared" si="7"/>
        <v>188</v>
      </c>
      <c r="J111" s="71">
        <v>45689</v>
      </c>
      <c r="L111">
        <v>12579</v>
      </c>
      <c r="N111" s="24">
        <f>IF($H111&gt;265,ROUND($H111*0.15,0),VLOOKUP($H111,'Office of Allowances Appendix B'!$A$1:$E$266,2,FALSE))</f>
        <v>9</v>
      </c>
      <c r="O111" s="24">
        <f>IF($H111&gt;265,ROUND($H111*0.25,0),VLOOKUP($H111,'Office of Allowances Appendix B'!$A$1:$E$266,3,FALSE))</f>
        <v>16</v>
      </c>
      <c r="P111" s="24">
        <f>IF($H111&gt;265,ROUND($H111*0.4,0),VLOOKUP($H111,'Office of Allowances Appendix B'!$A$1:$E$266,4,FALSE))</f>
        <v>25</v>
      </c>
      <c r="Q111" s="24">
        <f t="shared" si="8"/>
        <v>13</v>
      </c>
    </row>
    <row r="112" spans="1:17" x14ac:dyDescent="0.3">
      <c r="A112" t="s">
        <v>313</v>
      </c>
      <c r="B112" t="s">
        <v>323</v>
      </c>
      <c r="C112" t="s">
        <v>324</v>
      </c>
      <c r="D112" t="s">
        <v>113</v>
      </c>
      <c r="E112" s="82">
        <v>45658</v>
      </c>
      <c r="F112" s="82">
        <v>46022</v>
      </c>
      <c r="G112">
        <v>100</v>
      </c>
      <c r="H112">
        <v>58</v>
      </c>
      <c r="I112">
        <f t="shared" si="7"/>
        <v>158</v>
      </c>
      <c r="J112" s="71">
        <v>45689</v>
      </c>
      <c r="L112">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23</v>
      </c>
      <c r="Q112" s="24">
        <f t="shared" si="8"/>
        <v>11</v>
      </c>
    </row>
    <row r="113" spans="1:17" x14ac:dyDescent="0.3">
      <c r="A113" t="s">
        <v>313</v>
      </c>
      <c r="B113" t="s">
        <v>325</v>
      </c>
      <c r="C113" t="s">
        <v>326</v>
      </c>
      <c r="D113" t="s">
        <v>113</v>
      </c>
      <c r="E113" s="82">
        <v>45658</v>
      </c>
      <c r="F113" s="82">
        <v>46022</v>
      </c>
      <c r="G113">
        <v>62</v>
      </c>
      <c r="H113">
        <v>56</v>
      </c>
      <c r="I113">
        <f t="shared" si="7"/>
        <v>118</v>
      </c>
      <c r="J113" s="71">
        <v>45689</v>
      </c>
      <c r="L113">
        <v>12977</v>
      </c>
      <c r="N113" s="24">
        <f>IF($H113&gt;265,ROUND($H113*0.15,0),VLOOKUP($H113,'Office of Allowances Appendix B'!$A$1:$E$266,2,FALSE))</f>
        <v>8</v>
      </c>
      <c r="O113" s="24">
        <f>IF($H113&gt;265,ROUND($H113*0.25,0),VLOOKUP($H113,'Office of Allowances Appendix B'!$A$1:$E$266,3,FALSE))</f>
        <v>14</v>
      </c>
      <c r="P113" s="24">
        <f>IF($H113&gt;265,ROUND($H113*0.4,0),VLOOKUP($H113,'Office of Allowances Appendix B'!$A$1:$E$266,4,FALSE))</f>
        <v>23</v>
      </c>
      <c r="Q113" s="24">
        <f t="shared" si="8"/>
        <v>11</v>
      </c>
    </row>
    <row r="114" spans="1:17" x14ac:dyDescent="0.3">
      <c r="A114" t="s">
        <v>327</v>
      </c>
      <c r="B114" t="s">
        <v>109</v>
      </c>
      <c r="C114" t="s">
        <v>328</v>
      </c>
      <c r="D114" t="s">
        <v>113</v>
      </c>
      <c r="E114" s="82">
        <v>45658</v>
      </c>
      <c r="F114" s="82">
        <v>46022</v>
      </c>
      <c r="G114">
        <v>177</v>
      </c>
      <c r="H114">
        <v>130</v>
      </c>
      <c r="I114">
        <f t="shared" si="7"/>
        <v>307</v>
      </c>
      <c r="J114" s="71">
        <v>41030</v>
      </c>
      <c r="L114">
        <v>12078</v>
      </c>
      <c r="N114" s="24">
        <f>IF($H114&gt;265,ROUND($H114*0.15,0),VLOOKUP($H114,'Office of Allowances Appendix B'!$A$1:$E$266,2,FALSE))</f>
        <v>20</v>
      </c>
      <c r="O114" s="24">
        <f>IF($H114&gt;265,ROUND($H114*0.25,0),VLOOKUP($H114,'Office of Allowances Appendix B'!$A$1:$E$266,3,FALSE))</f>
        <v>32</v>
      </c>
      <c r="P114" s="24">
        <f>IF($H114&gt;265,ROUND($H114*0.4,0),VLOOKUP($H114,'Office of Allowances Appendix B'!$A$1:$E$266,4,FALSE))</f>
        <v>52</v>
      </c>
      <c r="Q114" s="24">
        <f t="shared" si="8"/>
        <v>26</v>
      </c>
    </row>
    <row r="115" spans="1:17" x14ac:dyDescent="0.3">
      <c r="A115" t="s">
        <v>327</v>
      </c>
      <c r="B115" t="s">
        <v>329</v>
      </c>
      <c r="C115" t="s">
        <v>330</v>
      </c>
      <c r="D115" t="s">
        <v>113</v>
      </c>
      <c r="E115" s="82">
        <v>45658</v>
      </c>
      <c r="F115" s="82">
        <v>46022</v>
      </c>
      <c r="G115">
        <v>112</v>
      </c>
      <c r="H115">
        <v>64</v>
      </c>
      <c r="I115">
        <f t="shared" si="7"/>
        <v>176</v>
      </c>
      <c r="J115" s="71">
        <v>45658</v>
      </c>
      <c r="L115">
        <v>11098</v>
      </c>
      <c r="N115" s="24">
        <f>IF($H115&gt;265,ROUND($H115*0.15,0),VLOOKUP($H115,'Office of Allowances Appendix B'!$A$1:$E$266,2,FALSE))</f>
        <v>10</v>
      </c>
      <c r="O115" s="24">
        <f>IF($H115&gt;265,ROUND($H115*0.25,0),VLOOKUP($H115,'Office of Allowances Appendix B'!$A$1:$E$266,3,FALSE))</f>
        <v>16</v>
      </c>
      <c r="P115" s="24">
        <f>IF($H115&gt;265,ROUND($H115*0.4,0),VLOOKUP($H115,'Office of Allowances Appendix B'!$A$1:$E$266,4,FALSE))</f>
        <v>25</v>
      </c>
      <c r="Q115" s="24">
        <f t="shared" si="8"/>
        <v>13</v>
      </c>
    </row>
    <row r="116" spans="1:17" x14ac:dyDescent="0.3">
      <c r="A116" t="s">
        <v>327</v>
      </c>
      <c r="B116" t="s">
        <v>331</v>
      </c>
      <c r="C116" t="s">
        <v>332</v>
      </c>
      <c r="D116" t="s">
        <v>113</v>
      </c>
      <c r="E116" s="82">
        <v>45658</v>
      </c>
      <c r="F116" s="82">
        <v>46022</v>
      </c>
      <c r="G116">
        <v>147</v>
      </c>
      <c r="H116">
        <v>87</v>
      </c>
      <c r="I116">
        <f t="shared" si="7"/>
        <v>234</v>
      </c>
      <c r="J116" s="71">
        <v>45658</v>
      </c>
      <c r="L116">
        <v>10023</v>
      </c>
      <c r="N116" s="24">
        <f>IF($H116&gt;265,ROUND($H116*0.15,0),VLOOKUP($H116,'Office of Allowances Appendix B'!$A$1:$E$266,2,FALSE))</f>
        <v>13</v>
      </c>
      <c r="O116" s="24">
        <f>IF($H116&gt;265,ROUND($H116*0.25,0),VLOOKUP($H116,'Office of Allowances Appendix B'!$A$1:$E$266,3,FALSE))</f>
        <v>22</v>
      </c>
      <c r="P116" s="24">
        <f>IF($H116&gt;265,ROUND($H116*0.4,0),VLOOKUP($H116,'Office of Allowances Appendix B'!$A$1:$E$266,4,FALSE))</f>
        <v>35</v>
      </c>
      <c r="Q116" s="24">
        <f t="shared" si="8"/>
        <v>17</v>
      </c>
    </row>
    <row r="117" spans="1:17" x14ac:dyDescent="0.3">
      <c r="A117" t="s">
        <v>327</v>
      </c>
      <c r="B117" t="s">
        <v>333</v>
      </c>
      <c r="C117" t="s">
        <v>334</v>
      </c>
      <c r="D117" t="s">
        <v>113</v>
      </c>
      <c r="E117" s="82">
        <v>45658</v>
      </c>
      <c r="F117" s="82">
        <v>46022</v>
      </c>
      <c r="G117">
        <v>169</v>
      </c>
      <c r="H117">
        <v>87</v>
      </c>
      <c r="I117">
        <f t="shared" si="7"/>
        <v>256</v>
      </c>
      <c r="J117" s="71">
        <v>45658</v>
      </c>
      <c r="L117">
        <v>10022</v>
      </c>
      <c r="N117" s="24">
        <f>IF($H117&gt;265,ROUND($H117*0.15,0),VLOOKUP($H117,'Office of Allowances Appendix B'!$A$1:$E$266,2,FALSE))</f>
        <v>13</v>
      </c>
      <c r="O117" s="24">
        <f>IF($H117&gt;265,ROUND($H117*0.25,0),VLOOKUP($H117,'Office of Allowances Appendix B'!$A$1:$E$266,3,FALSE))</f>
        <v>22</v>
      </c>
      <c r="P117" s="24">
        <f>IF($H117&gt;265,ROUND($H117*0.4,0),VLOOKUP($H117,'Office of Allowances Appendix B'!$A$1:$E$266,4,FALSE))</f>
        <v>35</v>
      </c>
      <c r="Q117" s="24">
        <f t="shared" si="8"/>
        <v>17</v>
      </c>
    </row>
    <row r="118" spans="1:17" x14ac:dyDescent="0.3">
      <c r="A118" t="s">
        <v>327</v>
      </c>
      <c r="B118" t="s">
        <v>335</v>
      </c>
      <c r="C118" t="s">
        <v>336</v>
      </c>
      <c r="D118" t="s">
        <v>113</v>
      </c>
      <c r="E118" s="82">
        <v>45658</v>
      </c>
      <c r="F118" s="82">
        <v>46022</v>
      </c>
      <c r="G118">
        <v>143</v>
      </c>
      <c r="H118">
        <v>83</v>
      </c>
      <c r="I118">
        <f t="shared" si="7"/>
        <v>226</v>
      </c>
      <c r="J118" s="71">
        <v>45658</v>
      </c>
      <c r="L118">
        <v>11004</v>
      </c>
      <c r="N118" s="24">
        <f>IF($H118&gt;265,ROUND($H118*0.15,0),VLOOKUP($H118,'Office of Allowances Appendix B'!$A$1:$E$266,2,FALSE))</f>
        <v>12</v>
      </c>
      <c r="O118" s="24">
        <f>IF($H118&gt;265,ROUND($H118*0.25,0),VLOOKUP($H118,'Office of Allowances Appendix B'!$A$1:$E$266,3,FALSE))</f>
        <v>21</v>
      </c>
      <c r="P118" s="24">
        <f>IF($H118&gt;265,ROUND($H118*0.4,0),VLOOKUP($H118,'Office of Allowances Appendix B'!$A$1:$E$266,4,FALSE))</f>
        <v>33</v>
      </c>
      <c r="Q118" s="24">
        <f t="shared" si="8"/>
        <v>17</v>
      </c>
    </row>
    <row r="119" spans="1:17" x14ac:dyDescent="0.3">
      <c r="A119" t="s">
        <v>327</v>
      </c>
      <c r="B119" t="s">
        <v>337</v>
      </c>
      <c r="C119" t="s">
        <v>338</v>
      </c>
      <c r="D119" t="s">
        <v>113</v>
      </c>
      <c r="E119" s="82">
        <v>45658</v>
      </c>
      <c r="F119" s="82">
        <v>46022</v>
      </c>
      <c r="G119">
        <v>86</v>
      </c>
      <c r="H119">
        <v>78</v>
      </c>
      <c r="I119">
        <f t="shared" si="7"/>
        <v>164</v>
      </c>
      <c r="J119" s="71">
        <v>45658</v>
      </c>
      <c r="L119">
        <v>11102</v>
      </c>
      <c r="N119" s="24">
        <f>IF($H119&gt;265,ROUND($H119*0.15,0),VLOOKUP($H119,'Office of Allowances Appendix B'!$A$1:$E$266,2,FALSE))</f>
        <v>12</v>
      </c>
      <c r="O119" s="24">
        <f>IF($H119&gt;265,ROUND($H119*0.25,0),VLOOKUP($H119,'Office of Allowances Appendix B'!$A$1:$E$266,3,FALSE))</f>
        <v>20</v>
      </c>
      <c r="P119" s="24">
        <f>IF($H119&gt;265,ROUND($H119*0.4,0),VLOOKUP($H119,'Office of Allowances Appendix B'!$A$1:$E$266,4,FALSE))</f>
        <v>31</v>
      </c>
      <c r="Q119" s="24">
        <f t="shared" si="8"/>
        <v>15</v>
      </c>
    </row>
    <row r="120" spans="1:17" x14ac:dyDescent="0.3">
      <c r="A120" t="s">
        <v>327</v>
      </c>
      <c r="B120" t="s">
        <v>339</v>
      </c>
      <c r="C120" t="s">
        <v>340</v>
      </c>
      <c r="D120" t="s">
        <v>113</v>
      </c>
      <c r="E120" s="82">
        <v>45658</v>
      </c>
      <c r="F120" s="82">
        <v>46022</v>
      </c>
      <c r="G120">
        <v>194</v>
      </c>
      <c r="H120">
        <v>131</v>
      </c>
      <c r="I120">
        <f t="shared" si="7"/>
        <v>325</v>
      </c>
      <c r="J120" s="71">
        <v>41030</v>
      </c>
      <c r="L120">
        <v>11103</v>
      </c>
      <c r="N120" s="24">
        <f>IF($H120&gt;265,ROUND($H120*0.15,0),VLOOKUP($H120,'Office of Allowances Appendix B'!$A$1:$E$266,2,FALSE))</f>
        <v>20</v>
      </c>
      <c r="O120" s="24">
        <f>IF($H120&gt;265,ROUND($H120*0.25,0),VLOOKUP($H120,'Office of Allowances Appendix B'!$A$1:$E$266,3,FALSE))</f>
        <v>33</v>
      </c>
      <c r="P120" s="24">
        <f>IF($H120&gt;265,ROUND($H120*0.4,0),VLOOKUP($H120,'Office of Allowances Appendix B'!$A$1:$E$266,4,FALSE))</f>
        <v>52</v>
      </c>
      <c r="Q120" s="24">
        <f t="shared" si="8"/>
        <v>26</v>
      </c>
    </row>
    <row r="121" spans="1:17" x14ac:dyDescent="0.3">
      <c r="A121" t="s">
        <v>327</v>
      </c>
      <c r="B121" t="s">
        <v>341</v>
      </c>
      <c r="C121" t="s">
        <v>342</v>
      </c>
      <c r="D121" t="s">
        <v>113</v>
      </c>
      <c r="E121" s="82">
        <v>45658</v>
      </c>
      <c r="F121" s="82">
        <v>46022</v>
      </c>
      <c r="G121">
        <v>193</v>
      </c>
      <c r="H121">
        <v>102</v>
      </c>
      <c r="I121">
        <f t="shared" si="7"/>
        <v>295</v>
      </c>
      <c r="J121" s="71">
        <v>45689</v>
      </c>
      <c r="L121">
        <v>11105</v>
      </c>
      <c r="N121" s="24">
        <f>IF($H121&gt;265,ROUND($H121*0.15,0),VLOOKUP($H121,'Office of Allowances Appendix B'!$A$1:$E$266,2,FALSE))</f>
        <v>15</v>
      </c>
      <c r="O121" s="24">
        <f>IF($H121&gt;265,ROUND($H121*0.25,0),VLOOKUP($H121,'Office of Allowances Appendix B'!$A$1:$E$266,3,FALSE))</f>
        <v>26</v>
      </c>
      <c r="P121" s="24">
        <f>IF($H121&gt;265,ROUND($H121*0.4,0),VLOOKUP($H121,'Office of Allowances Appendix B'!$A$1:$E$266,4,FALSE))</f>
        <v>41</v>
      </c>
      <c r="Q121" s="24">
        <f t="shared" si="8"/>
        <v>20</v>
      </c>
    </row>
    <row r="122" spans="1:17" x14ac:dyDescent="0.3">
      <c r="A122" t="s">
        <v>327</v>
      </c>
      <c r="B122" t="s">
        <v>343</v>
      </c>
      <c r="C122" t="s">
        <v>344</v>
      </c>
      <c r="D122" t="s">
        <v>113</v>
      </c>
      <c r="E122" s="82">
        <v>45658</v>
      </c>
      <c r="F122" s="82">
        <v>46022</v>
      </c>
      <c r="G122">
        <v>158</v>
      </c>
      <c r="H122">
        <v>69</v>
      </c>
      <c r="I122">
        <f t="shared" si="7"/>
        <v>227</v>
      </c>
      <c r="J122" s="71">
        <v>45658</v>
      </c>
      <c r="L122">
        <v>11106</v>
      </c>
      <c r="N122" s="24">
        <f>IF($H122&gt;265,ROUND($H122*0.15,0),VLOOKUP($H122,'Office of Allowances Appendix B'!$A$1:$E$266,2,FALSE))</f>
        <v>10</v>
      </c>
      <c r="O122" s="24">
        <f>IF($H122&gt;265,ROUND($H122*0.25,0),VLOOKUP($H122,'Office of Allowances Appendix B'!$A$1:$E$266,3,FALSE))</f>
        <v>17</v>
      </c>
      <c r="P122" s="24">
        <f>IF($H122&gt;265,ROUND($H122*0.4,0),VLOOKUP($H122,'Office of Allowances Appendix B'!$A$1:$E$266,4,FALSE))</f>
        <v>28</v>
      </c>
      <c r="Q122" s="24">
        <f t="shared" si="8"/>
        <v>14</v>
      </c>
    </row>
    <row r="123" spans="1:17" x14ac:dyDescent="0.3">
      <c r="A123" t="s">
        <v>327</v>
      </c>
      <c r="B123" t="s">
        <v>345</v>
      </c>
      <c r="C123" t="s">
        <v>346</v>
      </c>
      <c r="D123" t="s">
        <v>113</v>
      </c>
      <c r="E123" s="82">
        <v>45658</v>
      </c>
      <c r="F123" s="82">
        <v>46022</v>
      </c>
      <c r="G123">
        <v>143</v>
      </c>
      <c r="H123">
        <v>92</v>
      </c>
      <c r="I123">
        <f t="shared" si="7"/>
        <v>235</v>
      </c>
      <c r="J123" s="71">
        <v>45658</v>
      </c>
      <c r="L123">
        <v>10029</v>
      </c>
      <c r="N123" s="24">
        <f>IF($H123&gt;265,ROUND($H123*0.15,0),VLOOKUP($H123,'Office of Allowances Appendix B'!$A$1:$E$266,2,FALSE))</f>
        <v>14</v>
      </c>
      <c r="O123" s="24">
        <f>IF($H123&gt;265,ROUND($H123*0.25,0),VLOOKUP($H123,'Office of Allowances Appendix B'!$A$1:$E$266,3,FALSE))</f>
        <v>23</v>
      </c>
      <c r="P123" s="24">
        <f>IF($H123&gt;265,ROUND($H123*0.4,0),VLOOKUP($H123,'Office of Allowances Appendix B'!$A$1:$E$266,4,FALSE))</f>
        <v>37</v>
      </c>
      <c r="Q123" s="24">
        <f t="shared" si="8"/>
        <v>18</v>
      </c>
    </row>
    <row r="124" spans="1:17" x14ac:dyDescent="0.3">
      <c r="A124" t="s">
        <v>327</v>
      </c>
      <c r="B124" t="s">
        <v>347</v>
      </c>
      <c r="C124" t="s">
        <v>348</v>
      </c>
      <c r="D124" t="s">
        <v>113</v>
      </c>
      <c r="E124" s="82">
        <v>45658</v>
      </c>
      <c r="F124" s="82">
        <v>46022</v>
      </c>
      <c r="G124">
        <v>58</v>
      </c>
      <c r="H124">
        <v>34</v>
      </c>
      <c r="I124">
        <f t="shared" si="7"/>
        <v>92</v>
      </c>
      <c r="J124" s="71">
        <v>45658</v>
      </c>
      <c r="L124">
        <v>15062</v>
      </c>
      <c r="N124" s="24">
        <f>IF($H124&gt;265,ROUND($H124*0.15,0),VLOOKUP($H124,'Office of Allowances Appendix B'!$A$1:$E$266,2,FALSE))</f>
        <v>5</v>
      </c>
      <c r="O124" s="24">
        <f>IF($H124&gt;265,ROUND($H124*0.25,0),VLOOKUP($H124,'Office of Allowances Appendix B'!$A$1:$E$266,3,FALSE))</f>
        <v>9</v>
      </c>
      <c r="P124" s="24">
        <f>IF($H124&gt;265,ROUND($H124*0.4,0),VLOOKUP($H124,'Office of Allowances Appendix B'!$A$1:$E$266,4,FALSE))</f>
        <v>13</v>
      </c>
      <c r="Q124" s="24">
        <f t="shared" si="8"/>
        <v>7</v>
      </c>
    </row>
    <row r="125" spans="1:17" x14ac:dyDescent="0.3">
      <c r="A125" t="s">
        <v>327</v>
      </c>
      <c r="B125" t="s">
        <v>349</v>
      </c>
      <c r="C125" t="s">
        <v>350</v>
      </c>
      <c r="D125" t="s">
        <v>113</v>
      </c>
      <c r="E125" s="82">
        <v>45658</v>
      </c>
      <c r="F125" s="82">
        <v>46022</v>
      </c>
      <c r="G125">
        <v>150</v>
      </c>
      <c r="H125">
        <v>70</v>
      </c>
      <c r="I125">
        <f t="shared" si="7"/>
        <v>220</v>
      </c>
      <c r="J125" s="71">
        <v>45658</v>
      </c>
      <c r="L125">
        <v>10030</v>
      </c>
      <c r="N125" s="24">
        <f>IF($H125&gt;265,ROUND($H125*0.15,0),VLOOKUP($H125,'Office of Allowances Appendix B'!$A$1:$E$266,2,FALSE))</f>
        <v>11</v>
      </c>
      <c r="O125" s="24">
        <f>IF($H125&gt;265,ROUND($H125*0.25,0),VLOOKUP($H125,'Office of Allowances Appendix B'!$A$1:$E$266,3,FALSE))</f>
        <v>17</v>
      </c>
      <c r="P125" s="24">
        <f>IF($H125&gt;265,ROUND($H125*0.4,0),VLOOKUP($H125,'Office of Allowances Appendix B'!$A$1:$E$266,4,FALSE))</f>
        <v>28</v>
      </c>
      <c r="Q125" s="24">
        <f t="shared" si="8"/>
        <v>14</v>
      </c>
    </row>
    <row r="126" spans="1:17" x14ac:dyDescent="0.3">
      <c r="A126" t="s">
        <v>327</v>
      </c>
      <c r="B126" t="s">
        <v>351</v>
      </c>
      <c r="C126" t="s">
        <v>352</v>
      </c>
      <c r="D126" t="s">
        <v>113</v>
      </c>
      <c r="E126" s="82">
        <v>45658</v>
      </c>
      <c r="F126" s="82">
        <v>46022</v>
      </c>
      <c r="G126">
        <v>250</v>
      </c>
      <c r="H126">
        <v>109</v>
      </c>
      <c r="I126">
        <f t="shared" si="7"/>
        <v>359</v>
      </c>
      <c r="J126" s="71">
        <v>45658</v>
      </c>
      <c r="L126">
        <v>10031</v>
      </c>
      <c r="N126" s="24">
        <f>IF($H126&gt;265,ROUND($H126*0.15,0),VLOOKUP($H126,'Office of Allowances Appendix B'!$A$1:$E$266,2,FALSE))</f>
        <v>16</v>
      </c>
      <c r="O126" s="24">
        <f>IF($H126&gt;265,ROUND($H126*0.25,0),VLOOKUP($H126,'Office of Allowances Appendix B'!$A$1:$E$266,3,FALSE))</f>
        <v>27</v>
      </c>
      <c r="P126" s="24">
        <f>IF($H126&gt;265,ROUND($H126*0.4,0),VLOOKUP($H126,'Office of Allowances Appendix B'!$A$1:$E$266,4,FALSE))</f>
        <v>44</v>
      </c>
      <c r="Q126" s="24">
        <f t="shared" si="8"/>
        <v>22</v>
      </c>
    </row>
    <row r="127" spans="1:17" x14ac:dyDescent="0.3">
      <c r="A127" t="s">
        <v>327</v>
      </c>
      <c r="B127" t="s">
        <v>353</v>
      </c>
      <c r="C127" t="s">
        <v>354</v>
      </c>
      <c r="D127" t="s">
        <v>113</v>
      </c>
      <c r="E127" s="82">
        <v>45658</v>
      </c>
      <c r="F127" s="82">
        <v>46022</v>
      </c>
      <c r="G127">
        <v>242</v>
      </c>
      <c r="H127">
        <v>106</v>
      </c>
      <c r="I127">
        <f t="shared" si="7"/>
        <v>348</v>
      </c>
      <c r="J127" s="71">
        <v>45658</v>
      </c>
      <c r="L127">
        <v>11108</v>
      </c>
      <c r="N127" s="24">
        <f>IF($H127&gt;265,ROUND($H127*0.15,0),VLOOKUP($H127,'Office of Allowances Appendix B'!$A$1:$E$266,2,FALSE))</f>
        <v>16</v>
      </c>
      <c r="O127" s="24">
        <f>IF($H127&gt;265,ROUND($H127*0.25,0),VLOOKUP($H127,'Office of Allowances Appendix B'!$A$1:$E$266,3,FALSE))</f>
        <v>27</v>
      </c>
      <c r="P127" s="24">
        <f>IF($H127&gt;265,ROUND($H127*0.4,0),VLOOKUP($H127,'Office of Allowances Appendix B'!$A$1:$E$266,4,FALSE))</f>
        <v>42</v>
      </c>
      <c r="Q127" s="24">
        <f t="shared" si="8"/>
        <v>21</v>
      </c>
    </row>
    <row r="128" spans="1:17" x14ac:dyDescent="0.3">
      <c r="A128" t="s">
        <v>327</v>
      </c>
      <c r="B128" t="s">
        <v>355</v>
      </c>
      <c r="C128" t="s">
        <v>356</v>
      </c>
      <c r="D128" t="s">
        <v>113</v>
      </c>
      <c r="E128" s="82">
        <v>45658</v>
      </c>
      <c r="F128" s="82">
        <v>46022</v>
      </c>
      <c r="G128">
        <v>291</v>
      </c>
      <c r="H128">
        <v>118</v>
      </c>
      <c r="I128">
        <f t="shared" si="7"/>
        <v>409</v>
      </c>
      <c r="J128" s="71">
        <v>45658</v>
      </c>
      <c r="K128">
        <v>30</v>
      </c>
      <c r="L128">
        <v>10033</v>
      </c>
      <c r="N128" s="24">
        <f>IF($H128&gt;265,ROUND($H128*0.15,0),VLOOKUP($H128,'Office of Allowances Appendix B'!$A$1:$E$266,2,FALSE))</f>
        <v>18</v>
      </c>
      <c r="O128" s="24">
        <f>IF($H128&gt;265,ROUND($H128*0.25,0),VLOOKUP($H128,'Office of Allowances Appendix B'!$A$1:$E$266,3,FALSE))</f>
        <v>30</v>
      </c>
      <c r="P128" s="24">
        <f>IF($H128&gt;265,ROUND($H128*0.4,0),VLOOKUP($H128,'Office of Allowances Appendix B'!$A$1:$E$266,4,FALSE))</f>
        <v>47</v>
      </c>
      <c r="Q128" s="24">
        <f t="shared" si="8"/>
        <v>23</v>
      </c>
    </row>
    <row r="129" spans="1:17" x14ac:dyDescent="0.3">
      <c r="A129" t="s">
        <v>357</v>
      </c>
      <c r="B129" t="s">
        <v>109</v>
      </c>
      <c r="C129" t="s">
        <v>358</v>
      </c>
      <c r="D129" t="s">
        <v>113</v>
      </c>
      <c r="E129" s="82">
        <v>45658</v>
      </c>
      <c r="F129" s="82">
        <v>46022</v>
      </c>
      <c r="G129">
        <v>75</v>
      </c>
      <c r="H129">
        <v>48</v>
      </c>
      <c r="I129">
        <f t="shared" si="7"/>
        <v>123</v>
      </c>
      <c r="J129" s="71">
        <v>36586</v>
      </c>
      <c r="L129">
        <v>11788</v>
      </c>
      <c r="N129" s="24">
        <f>IF($H129&gt;265,ROUND($H129*0.15,0),VLOOKUP($H129,'Office of Allowances Appendix B'!$A$1:$E$266,2,FALSE))</f>
        <v>7</v>
      </c>
      <c r="O129" s="24">
        <f>IF($H129&gt;265,ROUND($H129*0.25,0),VLOOKUP($H129,'Office of Allowances Appendix B'!$A$1:$E$266,3,FALSE))</f>
        <v>12</v>
      </c>
      <c r="P129" s="24">
        <f>IF($H129&gt;265,ROUND($H129*0.4,0),VLOOKUP($H129,'Office of Allowances Appendix B'!$A$1:$E$266,4,FALSE))</f>
        <v>19</v>
      </c>
      <c r="Q129" s="24">
        <f t="shared" si="8"/>
        <v>10</v>
      </c>
    </row>
    <row r="130" spans="1:17" x14ac:dyDescent="0.3">
      <c r="A130" t="s">
        <v>357</v>
      </c>
      <c r="B130" t="s">
        <v>359</v>
      </c>
      <c r="C130" t="s">
        <v>360</v>
      </c>
      <c r="D130" t="s">
        <v>113</v>
      </c>
      <c r="E130" s="82">
        <v>45658</v>
      </c>
      <c r="F130" s="82">
        <v>46022</v>
      </c>
      <c r="G130">
        <v>167</v>
      </c>
      <c r="H130">
        <v>90</v>
      </c>
      <c r="I130">
        <f t="shared" si="7"/>
        <v>257</v>
      </c>
      <c r="J130" s="71">
        <v>45047</v>
      </c>
      <c r="L130">
        <v>10250</v>
      </c>
      <c r="N130" s="24">
        <f>IF($H130&gt;265,ROUND($H130*0.15,0),VLOOKUP($H130,'Office of Allowances Appendix B'!$A$1:$E$266,2,FALSE))</f>
        <v>14</v>
      </c>
      <c r="O130" s="24">
        <f>IF($H130&gt;265,ROUND($H130*0.25,0),VLOOKUP($H130,'Office of Allowances Appendix B'!$A$1:$E$266,3,FALSE))</f>
        <v>22</v>
      </c>
      <c r="P130" s="24">
        <f>IF($H130&gt;265,ROUND($H130*0.4,0),VLOOKUP($H130,'Office of Allowances Appendix B'!$A$1:$E$266,4,FALSE))</f>
        <v>36</v>
      </c>
      <c r="Q130" s="24">
        <f t="shared" si="8"/>
        <v>18</v>
      </c>
    </row>
    <row r="131" spans="1:17" x14ac:dyDescent="0.3">
      <c r="A131" t="s">
        <v>357</v>
      </c>
      <c r="B131" t="s">
        <v>361</v>
      </c>
      <c r="C131" t="s">
        <v>362</v>
      </c>
      <c r="D131" t="s">
        <v>113</v>
      </c>
      <c r="E131" s="82">
        <v>45658</v>
      </c>
      <c r="F131" s="82">
        <v>46022</v>
      </c>
      <c r="G131">
        <v>245</v>
      </c>
      <c r="H131">
        <v>106</v>
      </c>
      <c r="I131">
        <f t="shared" si="7"/>
        <v>351</v>
      </c>
      <c r="J131" s="71">
        <v>41699</v>
      </c>
      <c r="L131">
        <v>19980</v>
      </c>
      <c r="N131" s="24">
        <f>IF($H131&gt;265,ROUND($H131*0.15,0),VLOOKUP($H131,'Office of Allowances Appendix B'!$A$1:$E$266,2,FALSE))</f>
        <v>16</v>
      </c>
      <c r="O131" s="24">
        <f>IF($H131&gt;265,ROUND($H131*0.25,0),VLOOKUP($H131,'Office of Allowances Appendix B'!$A$1:$E$266,3,FALSE))</f>
        <v>27</v>
      </c>
      <c r="P131" s="24">
        <f>IF($H131&gt;265,ROUND($H131*0.4,0),VLOOKUP($H131,'Office of Allowances Appendix B'!$A$1:$E$266,4,FALSE))</f>
        <v>42</v>
      </c>
      <c r="Q131" s="24">
        <f t="shared" si="8"/>
        <v>21</v>
      </c>
    </row>
    <row r="132" spans="1:17" x14ac:dyDescent="0.3">
      <c r="A132" t="s">
        <v>363</v>
      </c>
      <c r="B132" t="s">
        <v>109</v>
      </c>
      <c r="C132" t="s">
        <v>364</v>
      </c>
      <c r="D132" t="s">
        <v>113</v>
      </c>
      <c r="E132" s="82">
        <v>45658</v>
      </c>
      <c r="F132" s="82">
        <v>46022</v>
      </c>
      <c r="G132">
        <v>106</v>
      </c>
      <c r="H132">
        <v>81</v>
      </c>
      <c r="I132">
        <f t="shared" si="7"/>
        <v>187</v>
      </c>
      <c r="J132" s="71">
        <v>44440</v>
      </c>
      <c r="L132">
        <v>11762</v>
      </c>
      <c r="N132" s="24">
        <f>IF($H132&gt;265,ROUND($H132*0.15,0),VLOOKUP($H132,'Office of Allowances Appendix B'!$A$1:$E$266,2,FALSE))</f>
        <v>12</v>
      </c>
      <c r="O132" s="24">
        <f>IF($H132&gt;265,ROUND($H132*0.25,0),VLOOKUP($H132,'Office of Allowances Appendix B'!$A$1:$E$266,3,FALSE))</f>
        <v>20</v>
      </c>
      <c r="P132" s="24">
        <f>IF($H132&gt;265,ROUND($H132*0.4,0),VLOOKUP($H132,'Office of Allowances Appendix B'!$A$1:$E$266,4,FALSE))</f>
        <v>33</v>
      </c>
      <c r="Q132" s="24">
        <f t="shared" si="8"/>
        <v>16</v>
      </c>
    </row>
    <row r="133" spans="1:17" x14ac:dyDescent="0.3">
      <c r="A133" t="s">
        <v>363</v>
      </c>
      <c r="B133" t="s">
        <v>365</v>
      </c>
      <c r="C133" t="s">
        <v>366</v>
      </c>
      <c r="D133" t="s">
        <v>113</v>
      </c>
      <c r="E133" s="82">
        <v>45658</v>
      </c>
      <c r="F133" s="82">
        <v>46022</v>
      </c>
      <c r="G133">
        <v>121</v>
      </c>
      <c r="H133">
        <v>76</v>
      </c>
      <c r="I133">
        <f t="shared" si="7"/>
        <v>197</v>
      </c>
      <c r="J133" s="71">
        <v>45689</v>
      </c>
      <c r="L133">
        <v>12220</v>
      </c>
      <c r="N133" s="24">
        <f>IF($H133&gt;265,ROUND($H133*0.15,0),VLOOKUP($H133,'Office of Allowances Appendix B'!$A$1:$E$266,2,FALSE))</f>
        <v>11</v>
      </c>
      <c r="O133" s="24">
        <f>IF($H133&gt;265,ROUND($H133*0.25,0),VLOOKUP($H133,'Office of Allowances Appendix B'!$A$1:$E$266,3,FALSE))</f>
        <v>19</v>
      </c>
      <c r="P133" s="24">
        <f>IF($H133&gt;265,ROUND($H133*0.4,0),VLOOKUP($H133,'Office of Allowances Appendix B'!$A$1:$E$266,4,FALSE))</f>
        <v>31</v>
      </c>
      <c r="Q133" s="24">
        <f t="shared" si="8"/>
        <v>15</v>
      </c>
    </row>
    <row r="134" spans="1:17" x14ac:dyDescent="0.3">
      <c r="A134" t="s">
        <v>363</v>
      </c>
      <c r="B134" t="s">
        <v>367</v>
      </c>
      <c r="C134" t="s">
        <v>368</v>
      </c>
      <c r="D134" t="s">
        <v>113</v>
      </c>
      <c r="E134" s="82">
        <v>45658</v>
      </c>
      <c r="F134" s="82">
        <v>46022</v>
      </c>
      <c r="G134">
        <v>139</v>
      </c>
      <c r="H134">
        <v>99</v>
      </c>
      <c r="I134">
        <f t="shared" si="7"/>
        <v>238</v>
      </c>
      <c r="J134" s="71">
        <v>45536</v>
      </c>
      <c r="L134">
        <v>12216</v>
      </c>
      <c r="N134" s="24">
        <f>IF($H134&gt;265,ROUND($H134*0.15,0),VLOOKUP($H134,'Office of Allowances Appendix B'!$A$1:$E$266,2,FALSE))</f>
        <v>15</v>
      </c>
      <c r="O134" s="24">
        <f>IF($H134&gt;265,ROUND($H134*0.25,0),VLOOKUP($H134,'Office of Allowances Appendix B'!$A$1:$E$266,3,FALSE))</f>
        <v>25</v>
      </c>
      <c r="P134" s="24">
        <f>IF($H134&gt;265,ROUND($H134*0.4,0),VLOOKUP($H134,'Office of Allowances Appendix B'!$A$1:$E$266,4,FALSE))</f>
        <v>40</v>
      </c>
      <c r="Q134" s="24">
        <f t="shared" si="8"/>
        <v>19</v>
      </c>
    </row>
    <row r="135" spans="1:17" x14ac:dyDescent="0.3">
      <c r="A135" t="s">
        <v>363</v>
      </c>
      <c r="B135" t="s">
        <v>369</v>
      </c>
      <c r="C135" t="s">
        <v>370</v>
      </c>
      <c r="D135" t="s">
        <v>113</v>
      </c>
      <c r="E135" s="82">
        <v>45658</v>
      </c>
      <c r="F135" s="82">
        <v>46022</v>
      </c>
      <c r="G135">
        <v>195</v>
      </c>
      <c r="H135">
        <v>102</v>
      </c>
      <c r="I135">
        <f t="shared" si="7"/>
        <v>297</v>
      </c>
      <c r="J135" s="71">
        <v>45689</v>
      </c>
      <c r="L135">
        <v>10115</v>
      </c>
      <c r="N135" s="24">
        <f>IF($H135&gt;265,ROUND($H135*0.15,0),VLOOKUP($H135,'Office of Allowances Appendix B'!$A$1:$E$266,2,FALSE))</f>
        <v>15</v>
      </c>
      <c r="O135" s="24">
        <f>IF($H135&gt;265,ROUND($H135*0.25,0),VLOOKUP($H135,'Office of Allowances Appendix B'!$A$1:$E$266,3,FALSE))</f>
        <v>26</v>
      </c>
      <c r="P135" s="24">
        <f>IF($H135&gt;265,ROUND($H135*0.4,0),VLOOKUP($H135,'Office of Allowances Appendix B'!$A$1:$E$266,4,FALSE))</f>
        <v>41</v>
      </c>
      <c r="Q135" s="24">
        <f t="shared" si="8"/>
        <v>20</v>
      </c>
    </row>
    <row r="136" spans="1:17" x14ac:dyDescent="0.3">
      <c r="A136" t="s">
        <v>363</v>
      </c>
      <c r="B136" t="s">
        <v>371</v>
      </c>
      <c r="C136" t="s">
        <v>372</v>
      </c>
      <c r="D136" t="s">
        <v>113</v>
      </c>
      <c r="E136" s="82">
        <v>45658</v>
      </c>
      <c r="F136" s="82">
        <v>46022</v>
      </c>
      <c r="G136">
        <v>123</v>
      </c>
      <c r="H136">
        <v>84</v>
      </c>
      <c r="I136">
        <f t="shared" ref="I136:I204" si="13">G136+H136</f>
        <v>207</v>
      </c>
      <c r="J136" s="71">
        <v>45658</v>
      </c>
      <c r="L136">
        <v>12219</v>
      </c>
      <c r="N136" s="24">
        <f>IF($H136&gt;265,ROUND($H136*0.15,0),VLOOKUP($H136,'Office of Allowances Appendix B'!$A$1:$E$266,2,FALSE))</f>
        <v>13</v>
      </c>
      <c r="O136" s="24">
        <f>IF($H136&gt;265,ROUND($H136*0.25,0),VLOOKUP($H136,'Office of Allowances Appendix B'!$A$1:$E$266,3,FALSE))</f>
        <v>21</v>
      </c>
      <c r="P136" s="24">
        <f>IF($H136&gt;265,ROUND($H136*0.4,0),VLOOKUP($H136,'Office of Allowances Appendix B'!$A$1:$E$266,4,FALSE))</f>
        <v>33</v>
      </c>
      <c r="Q136" s="24">
        <f t="shared" si="8"/>
        <v>17</v>
      </c>
    </row>
    <row r="137" spans="1:17" x14ac:dyDescent="0.3">
      <c r="A137" t="s">
        <v>373</v>
      </c>
      <c r="B137" t="s">
        <v>109</v>
      </c>
      <c r="C137" t="s">
        <v>374</v>
      </c>
      <c r="D137" t="s">
        <v>113</v>
      </c>
      <c r="E137" s="82">
        <v>45658</v>
      </c>
      <c r="F137" s="82">
        <v>46022</v>
      </c>
      <c r="G137">
        <v>65</v>
      </c>
      <c r="H137">
        <v>57</v>
      </c>
      <c r="I137">
        <f t="shared" si="13"/>
        <v>122</v>
      </c>
      <c r="J137" s="71">
        <v>45658</v>
      </c>
      <c r="L137">
        <v>11854</v>
      </c>
      <c r="N137" s="24">
        <f>IF($H137&gt;265,ROUND($H137*0.15,0),VLOOKUP($H137,'Office of Allowances Appendix B'!$A$1:$E$266,2,FALSE))</f>
        <v>9</v>
      </c>
      <c r="O137" s="24">
        <f>IF($H137&gt;265,ROUND($H137*0.25,0),VLOOKUP($H137,'Office of Allowances Appendix B'!$A$1:$E$266,3,FALSE))</f>
        <v>14</v>
      </c>
      <c r="P137" s="24">
        <f>IF($H137&gt;265,ROUND($H137*0.4,0),VLOOKUP($H137,'Office of Allowances Appendix B'!$A$1:$E$266,4,FALSE))</f>
        <v>23</v>
      </c>
      <c r="Q137" s="24">
        <f t="shared" si="8"/>
        <v>11</v>
      </c>
    </row>
    <row r="138" spans="1:17" x14ac:dyDescent="0.3">
      <c r="A138" t="s">
        <v>373</v>
      </c>
      <c r="B138" t="s">
        <v>375</v>
      </c>
      <c r="C138" t="s">
        <v>376</v>
      </c>
      <c r="D138" t="s">
        <v>113</v>
      </c>
      <c r="E138" s="82">
        <v>45658</v>
      </c>
      <c r="F138" s="82">
        <v>46022</v>
      </c>
      <c r="G138">
        <v>65</v>
      </c>
      <c r="H138">
        <v>57</v>
      </c>
      <c r="I138">
        <f t="shared" si="13"/>
        <v>122</v>
      </c>
      <c r="J138" s="71">
        <v>45658</v>
      </c>
      <c r="L138">
        <v>11116</v>
      </c>
      <c r="N138" s="24">
        <f>IF($H138&gt;265,ROUND($H138*0.15,0),VLOOKUP($H138,'Office of Allowances Appendix B'!$A$1:$E$266,2,FALSE))</f>
        <v>9</v>
      </c>
      <c r="O138" s="24">
        <f>IF($H138&gt;265,ROUND($H138*0.25,0),VLOOKUP($H138,'Office of Allowances Appendix B'!$A$1:$E$266,3,FALSE))</f>
        <v>14</v>
      </c>
      <c r="P138" s="24">
        <f>IF($H138&gt;265,ROUND($H138*0.4,0),VLOOKUP($H138,'Office of Allowances Appendix B'!$A$1:$E$266,4,FALSE))</f>
        <v>23</v>
      </c>
      <c r="Q138" s="24">
        <f t="shared" si="8"/>
        <v>11</v>
      </c>
    </row>
    <row r="139" spans="1:17" x14ac:dyDescent="0.3">
      <c r="A139" t="s">
        <v>373</v>
      </c>
      <c r="B139" t="s">
        <v>377</v>
      </c>
      <c r="C139" t="s">
        <v>378</v>
      </c>
      <c r="D139" t="s">
        <v>113</v>
      </c>
      <c r="E139" s="82">
        <v>45658</v>
      </c>
      <c r="F139" s="82">
        <v>46022</v>
      </c>
      <c r="G139">
        <v>193</v>
      </c>
      <c r="H139">
        <v>94</v>
      </c>
      <c r="I139">
        <f t="shared" si="13"/>
        <v>287</v>
      </c>
      <c r="J139" s="71">
        <v>45658</v>
      </c>
      <c r="L139">
        <v>10432</v>
      </c>
      <c r="N139" s="24">
        <f>IF($H139&gt;265,ROUND($H139*0.15,0),VLOOKUP($H139,'Office of Allowances Appendix B'!$A$1:$E$266,2,FALSE))</f>
        <v>14</v>
      </c>
      <c r="O139" s="24">
        <f>IF($H139&gt;265,ROUND($H139*0.25,0),VLOOKUP($H139,'Office of Allowances Appendix B'!$A$1:$E$266,3,FALSE))</f>
        <v>24</v>
      </c>
      <c r="P139" s="24">
        <f>IF($H139&gt;265,ROUND($H139*0.4,0),VLOOKUP($H139,'Office of Allowances Appendix B'!$A$1:$E$266,4,FALSE))</f>
        <v>37</v>
      </c>
      <c r="Q139" s="24">
        <f t="shared" si="8"/>
        <v>19</v>
      </c>
    </row>
    <row r="140" spans="1:17" x14ac:dyDescent="0.3">
      <c r="A140" t="s">
        <v>379</v>
      </c>
      <c r="B140" t="s">
        <v>109</v>
      </c>
      <c r="C140" t="s">
        <v>380</v>
      </c>
      <c r="D140" t="s">
        <v>113</v>
      </c>
      <c r="E140" s="82">
        <v>45658</v>
      </c>
      <c r="F140" s="82">
        <v>46022</v>
      </c>
      <c r="G140">
        <v>150</v>
      </c>
      <c r="H140">
        <v>93</v>
      </c>
      <c r="I140">
        <f t="shared" si="13"/>
        <v>243</v>
      </c>
      <c r="J140" s="71">
        <v>42795</v>
      </c>
      <c r="L140">
        <v>11789</v>
      </c>
      <c r="N140" s="24">
        <f>IF($H140&gt;265,ROUND($H140*0.15,0),VLOOKUP($H140,'Office of Allowances Appendix B'!$A$1:$E$266,2,FALSE))</f>
        <v>14</v>
      </c>
      <c r="O140" s="24">
        <f>IF($H140&gt;265,ROUND($H140*0.25,0),VLOOKUP($H140,'Office of Allowances Appendix B'!$A$1:$E$266,3,FALSE))</f>
        <v>23</v>
      </c>
      <c r="P140" s="24">
        <f>IF($H140&gt;265,ROUND($H140*0.4,0),VLOOKUP($H140,'Office of Allowances Appendix B'!$A$1:$E$266,4,FALSE))</f>
        <v>37</v>
      </c>
      <c r="Q140" s="24">
        <f t="shared" si="8"/>
        <v>19</v>
      </c>
    </row>
    <row r="141" spans="1:17" x14ac:dyDescent="0.3">
      <c r="A141" t="s">
        <v>379</v>
      </c>
      <c r="B141" t="s">
        <v>381</v>
      </c>
      <c r="C141" t="s">
        <v>382</v>
      </c>
      <c r="D141" t="s">
        <v>113</v>
      </c>
      <c r="E141" s="82">
        <v>45658</v>
      </c>
      <c r="F141" s="82">
        <v>46022</v>
      </c>
      <c r="G141">
        <v>110</v>
      </c>
      <c r="H141">
        <v>106</v>
      </c>
      <c r="I141">
        <f t="shared" si="13"/>
        <v>216</v>
      </c>
      <c r="J141" s="71">
        <v>42795</v>
      </c>
      <c r="L141">
        <v>13519</v>
      </c>
      <c r="N141" s="24">
        <f>IF($H141&gt;265,ROUND($H141*0.15,0),VLOOKUP($H141,'Office of Allowances Appendix B'!$A$1:$E$266,2,FALSE))</f>
        <v>16</v>
      </c>
      <c r="O141" s="24">
        <f>IF($H141&gt;265,ROUND($H141*0.25,0),VLOOKUP($H141,'Office of Allowances Appendix B'!$A$1:$E$266,3,FALSE))</f>
        <v>27</v>
      </c>
      <c r="P141" s="24">
        <f>IF($H141&gt;265,ROUND($H141*0.4,0),VLOOKUP($H141,'Office of Allowances Appendix B'!$A$1:$E$266,4,FALSE))</f>
        <v>42</v>
      </c>
      <c r="Q141" s="24">
        <f t="shared" ref="Q141:Q209" si="14">H141-SUM(N141:P141)</f>
        <v>21</v>
      </c>
    </row>
    <row r="142" spans="1:17" x14ac:dyDescent="0.3">
      <c r="A142" t="s">
        <v>379</v>
      </c>
      <c r="B142" t="s">
        <v>383</v>
      </c>
      <c r="C142" t="s">
        <v>384</v>
      </c>
      <c r="D142" t="s">
        <v>113</v>
      </c>
      <c r="E142" s="82">
        <v>45658</v>
      </c>
      <c r="F142" s="82">
        <v>46022</v>
      </c>
      <c r="G142">
        <v>180</v>
      </c>
      <c r="H142">
        <v>107</v>
      </c>
      <c r="I142">
        <f t="shared" si="13"/>
        <v>287</v>
      </c>
      <c r="J142" s="71">
        <v>42795</v>
      </c>
      <c r="L142">
        <v>10251</v>
      </c>
      <c r="N142" s="24">
        <f>IF($H142&gt;265,ROUND($H142*0.15,0),VLOOKUP($H142,'Office of Allowances Appendix B'!$A$1:$E$266,2,FALSE))</f>
        <v>16</v>
      </c>
      <c r="O142" s="24">
        <f>IF($H142&gt;265,ROUND($H142*0.25,0),VLOOKUP($H142,'Office of Allowances Appendix B'!$A$1:$E$266,3,FALSE))</f>
        <v>27</v>
      </c>
      <c r="P142" s="24">
        <f>IF($H142&gt;265,ROUND($H142*0.4,0),VLOOKUP($H142,'Office of Allowances Appendix B'!$A$1:$E$266,4,FALSE))</f>
        <v>43</v>
      </c>
      <c r="Q142" s="24">
        <f t="shared" si="14"/>
        <v>21</v>
      </c>
    </row>
    <row r="143" spans="1:17" x14ac:dyDescent="0.3">
      <c r="A143" t="s">
        <v>385</v>
      </c>
      <c r="B143" t="s">
        <v>109</v>
      </c>
      <c r="C143" t="s">
        <v>386</v>
      </c>
      <c r="D143" t="s">
        <v>113</v>
      </c>
      <c r="E143" s="82">
        <v>45658</v>
      </c>
      <c r="F143" s="82">
        <v>46022</v>
      </c>
      <c r="G143">
        <v>163</v>
      </c>
      <c r="H143">
        <v>88</v>
      </c>
      <c r="I143">
        <f t="shared" si="13"/>
        <v>251</v>
      </c>
      <c r="J143" s="71">
        <v>45108</v>
      </c>
      <c r="K143">
        <v>2</v>
      </c>
      <c r="L143">
        <v>11892</v>
      </c>
      <c r="N143" s="24">
        <f>IF($H143&gt;265,ROUND($H143*0.15,0),VLOOKUP($H143,'Office of Allowances Appendix B'!$A$1:$E$266,2,FALSE))</f>
        <v>13</v>
      </c>
      <c r="O143" s="24">
        <f>IF($H143&gt;265,ROUND($H143*0.25,0),VLOOKUP($H143,'Office of Allowances Appendix B'!$A$1:$E$266,3,FALSE))</f>
        <v>22</v>
      </c>
      <c r="P143" s="24">
        <f>IF($H143&gt;265,ROUND($H143*0.4,0),VLOOKUP($H143,'Office of Allowances Appendix B'!$A$1:$E$266,4,FALSE))</f>
        <v>35</v>
      </c>
      <c r="Q143" s="24">
        <f t="shared" si="14"/>
        <v>18</v>
      </c>
    </row>
    <row r="144" spans="1:17" x14ac:dyDescent="0.3">
      <c r="A144" t="s">
        <v>385</v>
      </c>
      <c r="B144" t="s">
        <v>387</v>
      </c>
      <c r="C144" t="s">
        <v>388</v>
      </c>
      <c r="D144" t="s">
        <v>113</v>
      </c>
      <c r="E144" s="82">
        <v>45658</v>
      </c>
      <c r="F144" s="82">
        <v>46022</v>
      </c>
      <c r="G144">
        <v>163</v>
      </c>
      <c r="H144">
        <v>88</v>
      </c>
      <c r="I144">
        <f t="shared" si="13"/>
        <v>251</v>
      </c>
      <c r="J144" s="71">
        <v>45108</v>
      </c>
      <c r="K144">
        <v>2</v>
      </c>
      <c r="L144">
        <v>10378</v>
      </c>
      <c r="N144" s="24">
        <f>IF($H144&gt;265,ROUND($H144*0.15,0),VLOOKUP($H144,'Office of Allowances Appendix B'!$A$1:$E$266,2,FALSE))</f>
        <v>13</v>
      </c>
      <c r="O144" s="24">
        <f>IF($H144&gt;265,ROUND($H144*0.25,0),VLOOKUP($H144,'Office of Allowances Appendix B'!$A$1:$E$266,3,FALSE))</f>
        <v>22</v>
      </c>
      <c r="P144" s="24">
        <f>IF($H144&gt;265,ROUND($H144*0.4,0),VLOOKUP($H144,'Office of Allowances Appendix B'!$A$1:$E$266,4,FALSE))</f>
        <v>35</v>
      </c>
      <c r="Q144" s="24">
        <f t="shared" si="14"/>
        <v>18</v>
      </c>
    </row>
    <row r="145" spans="1:17" x14ac:dyDescent="0.3">
      <c r="A145" t="s">
        <v>389</v>
      </c>
      <c r="B145" t="s">
        <v>109</v>
      </c>
      <c r="C145" t="s">
        <v>390</v>
      </c>
      <c r="D145" t="s">
        <v>113</v>
      </c>
      <c r="E145" s="82">
        <v>45658</v>
      </c>
      <c r="F145" s="82">
        <v>46022</v>
      </c>
      <c r="G145">
        <v>102</v>
      </c>
      <c r="H145">
        <v>69</v>
      </c>
      <c r="I145">
        <f t="shared" si="13"/>
        <v>171</v>
      </c>
      <c r="J145" s="71">
        <v>45689</v>
      </c>
      <c r="L145">
        <v>11826</v>
      </c>
      <c r="N145" s="24">
        <f>IF($H145&gt;265,ROUND($H145*0.15,0),VLOOKUP($H145,'Office of Allowances Appendix B'!$A$1:$E$266,2,FALSE))</f>
        <v>10</v>
      </c>
      <c r="O145" s="24">
        <f>IF($H145&gt;265,ROUND($H145*0.25,0),VLOOKUP($H145,'Office of Allowances Appendix B'!$A$1:$E$266,3,FALSE))</f>
        <v>17</v>
      </c>
      <c r="P145" s="24">
        <f>IF($H145&gt;265,ROUND($H145*0.4,0),VLOOKUP($H145,'Office of Allowances Appendix B'!$A$1:$E$266,4,FALSE))</f>
        <v>28</v>
      </c>
      <c r="Q145" s="24">
        <f t="shared" si="14"/>
        <v>14</v>
      </c>
    </row>
    <row r="146" spans="1:17" x14ac:dyDescent="0.3">
      <c r="A146" t="s">
        <v>389</v>
      </c>
      <c r="B146" t="s">
        <v>391</v>
      </c>
      <c r="C146" t="s">
        <v>392</v>
      </c>
      <c r="D146" t="s">
        <v>113</v>
      </c>
      <c r="E146" s="82">
        <v>45658</v>
      </c>
      <c r="F146" s="82">
        <v>46022</v>
      </c>
      <c r="G146">
        <v>148</v>
      </c>
      <c r="H146">
        <v>58</v>
      </c>
      <c r="I146">
        <f t="shared" si="13"/>
        <v>206</v>
      </c>
      <c r="J146" s="71">
        <v>45689</v>
      </c>
      <c r="L146">
        <v>11680</v>
      </c>
      <c r="N146" s="24">
        <f>IF($H146&gt;265,ROUND($H146*0.15,0),VLOOKUP($H146,'Office of Allowances Appendix B'!$A$1:$E$266,2,FALSE))</f>
        <v>9</v>
      </c>
      <c r="O146" s="24">
        <f>IF($H146&gt;265,ROUND($H146*0.25,0),VLOOKUP($H146,'Office of Allowances Appendix B'!$A$1:$E$266,3,FALSE))</f>
        <v>15</v>
      </c>
      <c r="P146" s="24">
        <f>IF($H146&gt;265,ROUND($H146*0.4,0),VLOOKUP($H146,'Office of Allowances Appendix B'!$A$1:$E$266,4,FALSE))</f>
        <v>23</v>
      </c>
      <c r="Q146" s="24">
        <f t="shared" si="14"/>
        <v>11</v>
      </c>
    </row>
    <row r="147" spans="1:17" x14ac:dyDescent="0.3">
      <c r="A147" t="s">
        <v>389</v>
      </c>
      <c r="B147" t="s">
        <v>393</v>
      </c>
      <c r="C147" t="s">
        <v>394</v>
      </c>
      <c r="D147" t="s">
        <v>113</v>
      </c>
      <c r="E147" s="82">
        <v>45658</v>
      </c>
      <c r="F147" s="82">
        <v>46022</v>
      </c>
      <c r="G147">
        <v>79</v>
      </c>
      <c r="H147">
        <v>67</v>
      </c>
      <c r="I147">
        <f t="shared" si="13"/>
        <v>146</v>
      </c>
      <c r="J147" s="71">
        <v>45689</v>
      </c>
      <c r="L147">
        <v>12283</v>
      </c>
      <c r="N147" s="24">
        <f>IF($H147&gt;265,ROUND($H147*0.15,0),VLOOKUP($H147,'Office of Allowances Appendix B'!$A$1:$E$266,2,FALSE))</f>
        <v>10</v>
      </c>
      <c r="O147" s="24">
        <f>IF($H147&gt;265,ROUND($H147*0.25,0),VLOOKUP($H147,'Office of Allowances Appendix B'!$A$1:$E$266,3,FALSE))</f>
        <v>17</v>
      </c>
      <c r="P147" s="24">
        <f>IF($H147&gt;265,ROUND($H147*0.4,0),VLOOKUP($H147,'Office of Allowances Appendix B'!$A$1:$E$266,4,FALSE))</f>
        <v>27</v>
      </c>
      <c r="Q147" s="24">
        <f t="shared" si="14"/>
        <v>13</v>
      </c>
    </row>
    <row r="148" spans="1:17" x14ac:dyDescent="0.3">
      <c r="A148" t="s">
        <v>389</v>
      </c>
      <c r="B148" t="s">
        <v>395</v>
      </c>
      <c r="C148" t="s">
        <v>396</v>
      </c>
      <c r="D148" t="s">
        <v>113</v>
      </c>
      <c r="E148" s="82">
        <v>45658</v>
      </c>
      <c r="F148" s="82">
        <v>46022</v>
      </c>
      <c r="G148">
        <v>185</v>
      </c>
      <c r="H148">
        <v>95</v>
      </c>
      <c r="I148">
        <f t="shared" si="13"/>
        <v>280</v>
      </c>
      <c r="J148" s="71">
        <v>45689</v>
      </c>
      <c r="L148">
        <v>10381</v>
      </c>
      <c r="N148" s="24">
        <f>IF($H148&gt;265,ROUND($H148*0.15,0),VLOOKUP($H148,'Office of Allowances Appendix B'!$A$1:$E$266,2,FALSE))</f>
        <v>14</v>
      </c>
      <c r="O148" s="24">
        <f>IF($H148&gt;265,ROUND($H148*0.25,0),VLOOKUP($H148,'Office of Allowances Appendix B'!$A$1:$E$266,3,FALSE))</f>
        <v>24</v>
      </c>
      <c r="P148" s="24">
        <f>IF($H148&gt;265,ROUND($H148*0.4,0),VLOOKUP($H148,'Office of Allowances Appendix B'!$A$1:$E$266,4,FALSE))</f>
        <v>38</v>
      </c>
      <c r="Q148" s="24">
        <f t="shared" si="14"/>
        <v>19</v>
      </c>
    </row>
    <row r="149" spans="1:17" x14ac:dyDescent="0.3">
      <c r="A149" t="s">
        <v>389</v>
      </c>
      <c r="B149" t="s">
        <v>397</v>
      </c>
      <c r="C149" t="s">
        <v>398</v>
      </c>
      <c r="D149" t="s">
        <v>113</v>
      </c>
      <c r="E149" s="82">
        <v>45658</v>
      </c>
      <c r="F149" s="82">
        <v>46022</v>
      </c>
      <c r="G149">
        <v>167</v>
      </c>
      <c r="H149">
        <v>119</v>
      </c>
      <c r="I149">
        <f t="shared" si="13"/>
        <v>286</v>
      </c>
      <c r="J149" s="71">
        <v>45689</v>
      </c>
      <c r="L149">
        <v>11681</v>
      </c>
      <c r="N149" s="24">
        <f>IF($H149&gt;265,ROUND($H149*0.15,0),VLOOKUP($H149,'Office of Allowances Appendix B'!$A$1:$E$266,2,FALSE))</f>
        <v>18</v>
      </c>
      <c r="O149" s="24">
        <f>IF($H149&gt;265,ROUND($H149*0.25,0),VLOOKUP($H149,'Office of Allowances Appendix B'!$A$1:$E$266,3,FALSE))</f>
        <v>30</v>
      </c>
      <c r="P149" s="24">
        <f>IF($H149&gt;265,ROUND($H149*0.4,0),VLOOKUP($H149,'Office of Allowances Appendix B'!$A$1:$E$266,4,FALSE))</f>
        <v>48</v>
      </c>
      <c r="Q149" s="24">
        <f t="shared" si="14"/>
        <v>23</v>
      </c>
    </row>
    <row r="150" spans="1:17" x14ac:dyDescent="0.3">
      <c r="A150" t="s">
        <v>389</v>
      </c>
      <c r="B150" t="s">
        <v>399</v>
      </c>
      <c r="C150" t="s">
        <v>400</v>
      </c>
      <c r="D150" t="s">
        <v>113</v>
      </c>
      <c r="E150" s="82">
        <v>45658</v>
      </c>
      <c r="F150" s="82">
        <v>46022</v>
      </c>
      <c r="G150">
        <v>134</v>
      </c>
      <c r="H150">
        <v>81</v>
      </c>
      <c r="I150">
        <f t="shared" si="13"/>
        <v>215</v>
      </c>
      <c r="J150" s="71">
        <v>45689</v>
      </c>
      <c r="L150">
        <v>11682</v>
      </c>
      <c r="N150" s="24">
        <f>IF($H150&gt;265,ROUND($H150*0.15,0),VLOOKUP($H150,'Office of Allowances Appendix B'!$A$1:$E$266,2,FALSE))</f>
        <v>12</v>
      </c>
      <c r="O150" s="24">
        <f>IF($H150&gt;265,ROUND($H150*0.25,0),VLOOKUP($H150,'Office of Allowances Appendix B'!$A$1:$E$266,3,FALSE))</f>
        <v>20</v>
      </c>
      <c r="P150" s="24">
        <f>IF($H150&gt;265,ROUND($H150*0.4,0),VLOOKUP($H150,'Office of Allowances Appendix B'!$A$1:$E$266,4,FALSE))</f>
        <v>33</v>
      </c>
      <c r="Q150" s="24">
        <f t="shared" si="14"/>
        <v>16</v>
      </c>
    </row>
    <row r="151" spans="1:17" x14ac:dyDescent="0.3">
      <c r="A151" t="s">
        <v>389</v>
      </c>
      <c r="B151" t="s">
        <v>401</v>
      </c>
      <c r="C151" t="s">
        <v>402</v>
      </c>
      <c r="D151" t="s">
        <v>113</v>
      </c>
      <c r="E151" s="82">
        <v>45658</v>
      </c>
      <c r="F151" s="82">
        <v>46022</v>
      </c>
      <c r="G151">
        <v>111</v>
      </c>
      <c r="H151">
        <v>94</v>
      </c>
      <c r="I151">
        <f t="shared" si="13"/>
        <v>205</v>
      </c>
      <c r="J151" s="71">
        <v>45689</v>
      </c>
      <c r="L151">
        <v>11683</v>
      </c>
      <c r="N151" s="24">
        <f>IF($H151&gt;265,ROUND($H151*0.15,0),VLOOKUP($H151,'Office of Allowances Appendix B'!$A$1:$E$266,2,FALSE))</f>
        <v>14</v>
      </c>
      <c r="O151" s="24">
        <f>IF($H151&gt;265,ROUND($H151*0.25,0),VLOOKUP($H151,'Office of Allowances Appendix B'!$A$1:$E$266,3,FALSE))</f>
        <v>24</v>
      </c>
      <c r="P151" s="24">
        <f>IF($H151&gt;265,ROUND($H151*0.4,0),VLOOKUP($H151,'Office of Allowances Appendix B'!$A$1:$E$266,4,FALSE))</f>
        <v>37</v>
      </c>
      <c r="Q151" s="24">
        <f t="shared" si="14"/>
        <v>19</v>
      </c>
    </row>
    <row r="152" spans="1:17" x14ac:dyDescent="0.3">
      <c r="A152" t="s">
        <v>403</v>
      </c>
      <c r="B152" t="s">
        <v>109</v>
      </c>
      <c r="C152" t="s">
        <v>404</v>
      </c>
      <c r="D152" t="s">
        <v>113</v>
      </c>
      <c r="E152" s="82">
        <v>45658</v>
      </c>
      <c r="F152" s="82">
        <v>46022</v>
      </c>
      <c r="G152">
        <v>110</v>
      </c>
      <c r="H152">
        <v>57</v>
      </c>
      <c r="I152">
        <f t="shared" si="13"/>
        <v>167</v>
      </c>
      <c r="J152" s="71">
        <v>42095</v>
      </c>
      <c r="L152">
        <v>11790</v>
      </c>
      <c r="N152" s="24">
        <f>IF($H152&gt;265,ROUND($H152*0.15,0),VLOOKUP($H152,'Office of Allowances Appendix B'!$A$1:$E$266,2,FALSE))</f>
        <v>9</v>
      </c>
      <c r="O152" s="24">
        <f>IF($H152&gt;265,ROUND($H152*0.25,0),VLOOKUP($H152,'Office of Allowances Appendix B'!$A$1:$E$266,3,FALSE))</f>
        <v>14</v>
      </c>
      <c r="P152" s="24">
        <f>IF($H152&gt;265,ROUND($H152*0.4,0),VLOOKUP($H152,'Office of Allowances Appendix B'!$A$1:$E$266,4,FALSE))</f>
        <v>23</v>
      </c>
      <c r="Q152" s="24">
        <f t="shared" si="14"/>
        <v>11</v>
      </c>
    </row>
    <row r="153" spans="1:17" x14ac:dyDescent="0.3">
      <c r="A153" t="s">
        <v>403</v>
      </c>
      <c r="B153" t="s">
        <v>405</v>
      </c>
      <c r="C153" t="s">
        <v>406</v>
      </c>
      <c r="D153" t="s">
        <v>113</v>
      </c>
      <c r="E153" s="82">
        <v>45658</v>
      </c>
      <c r="F153" s="82">
        <v>46022</v>
      </c>
      <c r="G153">
        <v>182</v>
      </c>
      <c r="H153">
        <v>82</v>
      </c>
      <c r="I153">
        <f t="shared" si="13"/>
        <v>264</v>
      </c>
      <c r="J153" s="71">
        <v>44866</v>
      </c>
      <c r="L153">
        <v>10253</v>
      </c>
      <c r="N153" s="24">
        <f>IF($H153&gt;265,ROUND($H153*0.15,0),VLOOKUP($H153,'Office of Allowances Appendix B'!$A$1:$E$266,2,FALSE))</f>
        <v>12</v>
      </c>
      <c r="O153" s="24">
        <f>IF($H153&gt;265,ROUND($H153*0.25,0),VLOOKUP($H153,'Office of Allowances Appendix B'!$A$1:$E$266,3,FALSE))</f>
        <v>21</v>
      </c>
      <c r="P153" s="24">
        <f>IF($H153&gt;265,ROUND($H153*0.4,0),VLOOKUP($H153,'Office of Allowances Appendix B'!$A$1:$E$266,4,FALSE))</f>
        <v>33</v>
      </c>
      <c r="Q153" s="24">
        <f t="shared" si="14"/>
        <v>16</v>
      </c>
    </row>
    <row r="154" spans="1:17" x14ac:dyDescent="0.3">
      <c r="A154" t="s">
        <v>403</v>
      </c>
      <c r="B154" t="s">
        <v>407</v>
      </c>
      <c r="C154" t="s">
        <v>408</v>
      </c>
      <c r="D154" t="s">
        <v>113</v>
      </c>
      <c r="E154" s="82">
        <v>45658</v>
      </c>
      <c r="F154" s="82">
        <v>46022</v>
      </c>
      <c r="G154">
        <v>187</v>
      </c>
      <c r="H154">
        <v>79</v>
      </c>
      <c r="I154">
        <f t="shared" si="13"/>
        <v>266</v>
      </c>
      <c r="J154" s="71">
        <v>44986</v>
      </c>
      <c r="L154">
        <v>11117</v>
      </c>
      <c r="N154" s="24">
        <f>IF($H154&gt;265,ROUND($H154*0.15,0),VLOOKUP($H154,'Office of Allowances Appendix B'!$A$1:$E$266,2,FALSE))</f>
        <v>12</v>
      </c>
      <c r="O154" s="24">
        <f>IF($H154&gt;265,ROUND($H154*0.25,0),VLOOKUP($H154,'Office of Allowances Appendix B'!$A$1:$E$266,3,FALSE))</f>
        <v>20</v>
      </c>
      <c r="P154" s="24">
        <f>IF($H154&gt;265,ROUND($H154*0.4,0),VLOOKUP($H154,'Office of Allowances Appendix B'!$A$1:$E$266,4,FALSE))</f>
        <v>32</v>
      </c>
      <c r="Q154" s="24">
        <f t="shared" si="14"/>
        <v>15</v>
      </c>
    </row>
    <row r="155" spans="1:17" x14ac:dyDescent="0.3">
      <c r="A155" t="s">
        <v>403</v>
      </c>
      <c r="B155" t="s">
        <v>409</v>
      </c>
      <c r="C155" t="s">
        <v>410</v>
      </c>
      <c r="E155" s="82">
        <v>45658</v>
      </c>
      <c r="F155" s="82">
        <v>45777</v>
      </c>
      <c r="G155">
        <v>180</v>
      </c>
      <c r="H155">
        <v>76</v>
      </c>
      <c r="I155">
        <f t="shared" si="13"/>
        <v>256</v>
      </c>
      <c r="J155" s="71">
        <v>42552</v>
      </c>
      <c r="L155">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t="s">
        <v>403</v>
      </c>
      <c r="B156" t="s">
        <v>409</v>
      </c>
      <c r="C156" t="s">
        <v>410</v>
      </c>
      <c r="D156" t="s">
        <v>113</v>
      </c>
      <c r="E156" s="82">
        <v>45778</v>
      </c>
      <c r="F156" s="82">
        <v>45900</v>
      </c>
      <c r="G156">
        <v>145</v>
      </c>
      <c r="H156">
        <v>73</v>
      </c>
      <c r="I156">
        <f t="shared" si="13"/>
        <v>218</v>
      </c>
      <c r="J156" s="71">
        <v>42552</v>
      </c>
      <c r="L156">
        <v>13422</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29</v>
      </c>
      <c r="Q156" s="24">
        <f t="shared" si="14"/>
        <v>15</v>
      </c>
    </row>
    <row r="157" spans="1:17" x14ac:dyDescent="0.3">
      <c r="A157" t="s">
        <v>403</v>
      </c>
      <c r="B157" t="s">
        <v>409</v>
      </c>
      <c r="C157" t="s">
        <v>410</v>
      </c>
      <c r="D157" t="s">
        <v>140</v>
      </c>
      <c r="E157" s="82">
        <v>45901</v>
      </c>
      <c r="F157" s="82">
        <v>46022</v>
      </c>
      <c r="G157">
        <v>180</v>
      </c>
      <c r="H157">
        <v>76</v>
      </c>
      <c r="I157">
        <f t="shared" si="13"/>
        <v>256</v>
      </c>
      <c r="J157" s="71">
        <v>42552</v>
      </c>
      <c r="L157">
        <v>13422</v>
      </c>
      <c r="N157" s="24">
        <f>IF($H157&gt;265,ROUND($H157*0.15,0),VLOOKUP($H157,'Office of Allowances Appendix B'!$A$1:$E$266,2,FALSE))</f>
        <v>11</v>
      </c>
      <c r="O157" s="24">
        <f>IF($H157&gt;265,ROUND($H157*0.25,0),VLOOKUP($H157,'Office of Allowances Appendix B'!$A$1:$E$266,3,FALSE))</f>
        <v>19</v>
      </c>
      <c r="P157" s="24">
        <f>IF($H157&gt;265,ROUND($H157*0.4,0),VLOOKUP($H157,'Office of Allowances Appendix B'!$A$1:$E$266,4,FALSE))</f>
        <v>31</v>
      </c>
      <c r="Q157" s="24">
        <f t="shared" si="14"/>
        <v>15</v>
      </c>
    </row>
    <row r="158" spans="1:17" x14ac:dyDescent="0.3">
      <c r="A158" t="s">
        <v>411</v>
      </c>
      <c r="B158" t="s">
        <v>109</v>
      </c>
      <c r="C158" t="s">
        <v>412</v>
      </c>
      <c r="D158" t="s">
        <v>113</v>
      </c>
      <c r="E158" s="82">
        <v>45658</v>
      </c>
      <c r="F158" s="82">
        <v>46022</v>
      </c>
      <c r="G158">
        <v>139</v>
      </c>
      <c r="H158">
        <v>57</v>
      </c>
      <c r="I158">
        <f t="shared" si="13"/>
        <v>196</v>
      </c>
      <c r="J158" s="71">
        <v>45658</v>
      </c>
      <c r="K158">
        <v>2</v>
      </c>
      <c r="L158">
        <v>11825</v>
      </c>
      <c r="N158" s="24">
        <f>IF($H158&gt;265,ROUND($H158*0.15,0),VLOOKUP($H158,'Office of Allowances Appendix B'!$A$1:$E$266,2,FALSE))</f>
        <v>9</v>
      </c>
      <c r="O158" s="24">
        <f>IF($H158&gt;265,ROUND($H158*0.25,0),VLOOKUP($H158,'Office of Allowances Appendix B'!$A$1:$E$266,3,FALSE))</f>
        <v>14</v>
      </c>
      <c r="P158" s="24">
        <f>IF($H158&gt;265,ROUND($H158*0.4,0),VLOOKUP($H158,'Office of Allowances Appendix B'!$A$1:$E$266,4,FALSE))</f>
        <v>23</v>
      </c>
      <c r="Q158" s="24">
        <f t="shared" si="14"/>
        <v>11</v>
      </c>
    </row>
    <row r="159" spans="1:17" x14ac:dyDescent="0.3">
      <c r="A159" t="s">
        <v>411</v>
      </c>
      <c r="B159" t="s">
        <v>413</v>
      </c>
      <c r="C159" t="s">
        <v>414</v>
      </c>
      <c r="D159" t="s">
        <v>113</v>
      </c>
      <c r="E159" s="82">
        <v>45658</v>
      </c>
      <c r="F159" s="82">
        <v>46022</v>
      </c>
      <c r="G159">
        <v>205</v>
      </c>
      <c r="H159">
        <v>112</v>
      </c>
      <c r="I159">
        <f t="shared" si="13"/>
        <v>317</v>
      </c>
      <c r="J159" s="71">
        <v>45658</v>
      </c>
      <c r="L159">
        <v>10380</v>
      </c>
      <c r="N159" s="24">
        <f>IF($H159&gt;265,ROUND($H159*0.15,0),VLOOKUP($H159,'Office of Allowances Appendix B'!$A$1:$E$266,2,FALSE))</f>
        <v>17</v>
      </c>
      <c r="O159" s="24">
        <f>IF($H159&gt;265,ROUND($H159*0.25,0),VLOOKUP($H159,'Office of Allowances Appendix B'!$A$1:$E$266,3,FALSE))</f>
        <v>28</v>
      </c>
      <c r="P159" s="24">
        <f>IF($H159&gt;265,ROUND($H159*0.4,0),VLOOKUP($H159,'Office of Allowances Appendix B'!$A$1:$E$266,4,FALSE))</f>
        <v>45</v>
      </c>
      <c r="Q159" s="24">
        <f t="shared" si="14"/>
        <v>22</v>
      </c>
    </row>
    <row r="160" spans="1:17" x14ac:dyDescent="0.3">
      <c r="A160" t="s">
        <v>411</v>
      </c>
      <c r="B160" t="s">
        <v>415</v>
      </c>
      <c r="C160" t="s">
        <v>416</v>
      </c>
      <c r="D160" t="s">
        <v>113</v>
      </c>
      <c r="E160" s="82">
        <v>45658</v>
      </c>
      <c r="F160" s="82">
        <v>46022</v>
      </c>
      <c r="G160">
        <v>145</v>
      </c>
      <c r="H160">
        <v>65</v>
      </c>
      <c r="I160">
        <f t="shared" si="13"/>
        <v>210</v>
      </c>
      <c r="J160" s="71">
        <v>45658</v>
      </c>
      <c r="L160">
        <v>15055</v>
      </c>
      <c r="N160" s="24">
        <f>IF($H160&gt;265,ROUND($H160*0.15,0),VLOOKUP($H160,'Office of Allowances Appendix B'!$A$1:$E$266,2,FALSE))</f>
        <v>10</v>
      </c>
      <c r="O160" s="24">
        <f>IF($H160&gt;265,ROUND($H160*0.25,0),VLOOKUP($H160,'Office of Allowances Appendix B'!$A$1:$E$266,3,FALSE))</f>
        <v>16</v>
      </c>
      <c r="P160" s="24">
        <f>IF($H160&gt;265,ROUND($H160*0.4,0),VLOOKUP($H160,'Office of Allowances Appendix B'!$A$1:$E$266,4,FALSE))</f>
        <v>26</v>
      </c>
      <c r="Q160" s="24">
        <f t="shared" ref="Q160" si="15">H160-SUM(N160:P160)</f>
        <v>13</v>
      </c>
    </row>
    <row r="161" spans="1:17" x14ac:dyDescent="0.3">
      <c r="A161" t="s">
        <v>411</v>
      </c>
      <c r="B161" t="s">
        <v>417</v>
      </c>
      <c r="C161" t="s">
        <v>418</v>
      </c>
      <c r="D161" t="s">
        <v>113</v>
      </c>
      <c r="E161" s="82">
        <v>45658</v>
      </c>
      <c r="F161" s="82">
        <v>46022</v>
      </c>
      <c r="G161">
        <v>196</v>
      </c>
      <c r="H161">
        <v>113</v>
      </c>
      <c r="I161">
        <f t="shared" si="13"/>
        <v>309</v>
      </c>
      <c r="J161" s="71">
        <v>45658</v>
      </c>
      <c r="L161">
        <v>10379</v>
      </c>
      <c r="N161" s="24">
        <f>IF($H161&gt;265,ROUND($H161*0.15,0),VLOOKUP($H161,'Office of Allowances Appendix B'!$A$1:$E$266,2,FALSE))</f>
        <v>17</v>
      </c>
      <c r="O161" s="24">
        <f>IF($H161&gt;265,ROUND($H161*0.25,0),VLOOKUP($H161,'Office of Allowances Appendix B'!$A$1:$E$266,3,FALSE))</f>
        <v>28</v>
      </c>
      <c r="P161" s="24">
        <f>IF($H161&gt;265,ROUND($H161*0.4,0),VLOOKUP($H161,'Office of Allowances Appendix B'!$A$1:$E$266,4,FALSE))</f>
        <v>45</v>
      </c>
      <c r="Q161" s="24">
        <f t="shared" si="14"/>
        <v>23</v>
      </c>
    </row>
    <row r="162" spans="1:17" x14ac:dyDescent="0.3">
      <c r="A162" t="s">
        <v>419</v>
      </c>
      <c r="B162" t="s">
        <v>109</v>
      </c>
      <c r="C162" t="s">
        <v>420</v>
      </c>
      <c r="D162" t="s">
        <v>113</v>
      </c>
      <c r="E162" s="82">
        <v>45658</v>
      </c>
      <c r="F162" s="82">
        <v>46022</v>
      </c>
      <c r="G162">
        <v>161</v>
      </c>
      <c r="H162">
        <v>116</v>
      </c>
      <c r="I162">
        <f t="shared" si="13"/>
        <v>277</v>
      </c>
      <c r="J162" s="71">
        <v>45658</v>
      </c>
      <c r="K162">
        <v>74</v>
      </c>
      <c r="L162">
        <v>11763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47</v>
      </c>
      <c r="Q162" s="24">
        <f t="shared" si="14"/>
        <v>23</v>
      </c>
    </row>
    <row r="163" spans="1:17" x14ac:dyDescent="0.3">
      <c r="A163" t="s">
        <v>419</v>
      </c>
      <c r="B163" t="s">
        <v>421</v>
      </c>
      <c r="C163" t="s">
        <v>422</v>
      </c>
      <c r="D163" t="s">
        <v>113</v>
      </c>
      <c r="E163" s="82">
        <v>45658</v>
      </c>
      <c r="F163" s="82">
        <v>46022</v>
      </c>
      <c r="G163">
        <v>418</v>
      </c>
      <c r="H163">
        <v>162</v>
      </c>
      <c r="I163">
        <f t="shared" si="13"/>
        <v>580</v>
      </c>
      <c r="J163" s="71">
        <v>45658</v>
      </c>
      <c r="K163">
        <v>74</v>
      </c>
      <c r="L163">
        <v>10118</v>
      </c>
      <c r="N163" s="24">
        <f>IF($H163&gt;265,ROUND($H163*0.15,0),VLOOKUP($H163,'Office of Allowances Appendix B'!$A$1:$E$266,2,FALSE))</f>
        <v>24</v>
      </c>
      <c r="O163" s="24">
        <f>IF($H163&gt;265,ROUND($H163*0.25,0),VLOOKUP($H163,'Office of Allowances Appendix B'!$A$1:$E$266,3,FALSE))</f>
        <v>41</v>
      </c>
      <c r="P163" s="24">
        <f>IF($H163&gt;265,ROUND($H163*0.4,0),VLOOKUP($H163,'Office of Allowances Appendix B'!$A$1:$E$266,4,FALSE))</f>
        <v>65</v>
      </c>
      <c r="Q163" s="24">
        <f t="shared" ref="Q163" si="16">H163-SUM(N163:P163)</f>
        <v>32</v>
      </c>
    </row>
    <row r="164" spans="1:17" x14ac:dyDescent="0.3">
      <c r="A164" t="s">
        <v>419</v>
      </c>
      <c r="B164" t="s">
        <v>423</v>
      </c>
      <c r="C164" t="s">
        <v>424</v>
      </c>
      <c r="D164" t="s">
        <v>113</v>
      </c>
      <c r="E164" s="82">
        <v>45658</v>
      </c>
      <c r="F164" s="82">
        <v>46022</v>
      </c>
      <c r="G164">
        <v>307</v>
      </c>
      <c r="H164">
        <v>142</v>
      </c>
      <c r="I164">
        <f t="shared" si="13"/>
        <v>449</v>
      </c>
      <c r="J164" s="71">
        <v>45658</v>
      </c>
      <c r="K164">
        <v>74</v>
      </c>
      <c r="L164">
        <v>10827</v>
      </c>
      <c r="N164" s="24">
        <f>IF($H164&gt;265,ROUND($H164*0.15,0),VLOOKUP($H164,'Office of Allowances Appendix B'!$A$1:$E$266,2,FALSE))</f>
        <v>21</v>
      </c>
      <c r="O164" s="24">
        <f>IF($H164&gt;265,ROUND($H164*0.25,0),VLOOKUP($H164,'Office of Allowances Appendix B'!$A$1:$E$266,3,FALSE))</f>
        <v>36</v>
      </c>
      <c r="P164" s="24">
        <f>IF($H164&gt;265,ROUND($H164*0.4,0),VLOOKUP($H164,'Office of Allowances Appendix B'!$A$1:$E$266,4,FALSE))</f>
        <v>57</v>
      </c>
      <c r="Q164" s="24">
        <f t="shared" si="14"/>
        <v>28</v>
      </c>
    </row>
    <row r="165" spans="1:17" x14ac:dyDescent="0.3">
      <c r="A165" t="s">
        <v>419</v>
      </c>
      <c r="B165" t="s">
        <v>425</v>
      </c>
      <c r="C165" t="s">
        <v>426</v>
      </c>
      <c r="D165" t="s">
        <v>113</v>
      </c>
      <c r="E165" s="82">
        <v>45658</v>
      </c>
      <c r="F165" s="82">
        <v>46022</v>
      </c>
      <c r="G165">
        <v>233</v>
      </c>
      <c r="H165">
        <v>128</v>
      </c>
      <c r="I165">
        <f t="shared" si="13"/>
        <v>361</v>
      </c>
      <c r="J165" s="71">
        <v>45658</v>
      </c>
      <c r="K165">
        <v>74</v>
      </c>
      <c r="L165">
        <v>10492</v>
      </c>
      <c r="N165" s="24">
        <f>IF($H165&gt;265,ROUND($H165*0.15,0),VLOOKUP($H165,'Office of Allowances Appendix B'!$A$1:$E$266,2,FALSE))</f>
        <v>19</v>
      </c>
      <c r="O165" s="24">
        <f>IF($H165&gt;265,ROUND($H165*0.25,0),VLOOKUP($H165,'Office of Allowances Appendix B'!$A$1:$E$266,3,FALSE))</f>
        <v>32</v>
      </c>
      <c r="P165" s="24">
        <f>IF($H165&gt;265,ROUND($H165*0.4,0),VLOOKUP($H165,'Office of Allowances Appendix B'!$A$1:$E$266,4,FALSE))</f>
        <v>51</v>
      </c>
      <c r="Q165" s="24">
        <f t="shared" si="14"/>
        <v>26</v>
      </c>
    </row>
    <row r="166" spans="1:17" x14ac:dyDescent="0.3">
      <c r="A166" t="s">
        <v>419</v>
      </c>
      <c r="B166" t="s">
        <v>427</v>
      </c>
      <c r="C166" t="s">
        <v>428</v>
      </c>
      <c r="D166" t="s">
        <v>113</v>
      </c>
      <c r="E166" s="82">
        <v>45658</v>
      </c>
      <c r="F166" s="82">
        <v>46022</v>
      </c>
      <c r="G166">
        <v>168</v>
      </c>
      <c r="H166">
        <v>115</v>
      </c>
      <c r="I166">
        <f t="shared" si="13"/>
        <v>283</v>
      </c>
      <c r="J166" s="71">
        <v>45658</v>
      </c>
      <c r="K166">
        <v>74</v>
      </c>
      <c r="L166">
        <v>13823</v>
      </c>
      <c r="N166" s="24">
        <f>IF($H166&gt;265,ROUND($H166*0.15,0),VLOOKUP($H166,'Office of Allowances Appendix B'!$A$1:$E$266,2,FALSE))</f>
        <v>17</v>
      </c>
      <c r="O166" s="24">
        <f>IF($H166&gt;265,ROUND($H166*0.25,0),VLOOKUP($H166,'Office of Allowances Appendix B'!$A$1:$E$266,3,FALSE))</f>
        <v>29</v>
      </c>
      <c r="P166" s="24">
        <f>IF($H166&gt;265,ROUND($H166*0.4,0),VLOOKUP($H166,'Office of Allowances Appendix B'!$A$1:$E$266,4,FALSE))</f>
        <v>46</v>
      </c>
      <c r="Q166" s="24">
        <f t="shared" si="14"/>
        <v>23</v>
      </c>
    </row>
    <row r="167" spans="1:17" x14ac:dyDescent="0.3">
      <c r="A167" t="s">
        <v>419</v>
      </c>
      <c r="B167" t="s">
        <v>429</v>
      </c>
      <c r="C167" t="s">
        <v>430</v>
      </c>
      <c r="D167" t="s">
        <v>113</v>
      </c>
      <c r="E167" s="82">
        <v>45658</v>
      </c>
      <c r="F167" s="82">
        <v>46022</v>
      </c>
      <c r="G167">
        <v>169</v>
      </c>
      <c r="H167">
        <v>106</v>
      </c>
      <c r="I167">
        <f t="shared" si="13"/>
        <v>275</v>
      </c>
      <c r="J167" s="71">
        <v>45658</v>
      </c>
      <c r="K167">
        <v>74</v>
      </c>
      <c r="L167">
        <v>12195</v>
      </c>
      <c r="N167" s="24">
        <f>IF($H167&gt;265,ROUND($H167*0.15,0),VLOOKUP($H167,'Office of Allowances Appendix B'!$A$1:$E$266,2,FALSE))</f>
        <v>16</v>
      </c>
      <c r="O167" s="24">
        <f>IF($H167&gt;265,ROUND($H167*0.25,0),VLOOKUP($H167,'Office of Allowances Appendix B'!$A$1:$E$266,3,FALSE))</f>
        <v>27</v>
      </c>
      <c r="P167" s="24">
        <f>IF($H167&gt;265,ROUND($H167*0.4,0),VLOOKUP($H167,'Office of Allowances Appendix B'!$A$1:$E$266,4,FALSE))</f>
        <v>42</v>
      </c>
      <c r="Q167" s="24">
        <f t="shared" si="14"/>
        <v>21</v>
      </c>
    </row>
    <row r="168" spans="1:17" x14ac:dyDescent="0.3">
      <c r="A168" t="s">
        <v>419</v>
      </c>
      <c r="B168" t="s">
        <v>431</v>
      </c>
      <c r="C168" t="s">
        <v>432</v>
      </c>
      <c r="D168" t="s">
        <v>113</v>
      </c>
      <c r="E168" s="82">
        <v>45658</v>
      </c>
      <c r="F168" s="82">
        <v>46022</v>
      </c>
      <c r="G168">
        <v>136</v>
      </c>
      <c r="H168">
        <v>127</v>
      </c>
      <c r="I168">
        <f t="shared" si="13"/>
        <v>263</v>
      </c>
      <c r="J168" s="71">
        <v>45658</v>
      </c>
      <c r="K168">
        <v>74</v>
      </c>
      <c r="L168">
        <v>12294</v>
      </c>
      <c r="N168" s="24">
        <f>IF($H168&gt;265,ROUND($H168*0.15,0),VLOOKUP($H168,'Office of Allowances Appendix B'!$A$1:$E$266,2,FALSE))</f>
        <v>19</v>
      </c>
      <c r="O168" s="24">
        <f>IF($H168&gt;265,ROUND($H168*0.25,0),VLOOKUP($H168,'Office of Allowances Appendix B'!$A$1:$E$266,3,FALSE))</f>
        <v>32</v>
      </c>
      <c r="P168" s="24">
        <f>IF($H168&gt;265,ROUND($H168*0.4,0),VLOOKUP($H168,'Office of Allowances Appendix B'!$A$1:$E$266,4,FALSE))</f>
        <v>51</v>
      </c>
      <c r="Q168" s="24">
        <f t="shared" si="14"/>
        <v>25</v>
      </c>
    </row>
    <row r="169" spans="1:17" x14ac:dyDescent="0.3">
      <c r="A169" t="s">
        <v>419</v>
      </c>
      <c r="B169" t="s">
        <v>433</v>
      </c>
      <c r="C169" t="s">
        <v>434</v>
      </c>
      <c r="D169" t="s">
        <v>113</v>
      </c>
      <c r="E169" s="82">
        <v>45658</v>
      </c>
      <c r="F169" s="82">
        <v>46022</v>
      </c>
      <c r="G169">
        <v>149</v>
      </c>
      <c r="H169">
        <v>102</v>
      </c>
      <c r="I169">
        <f t="shared" si="13"/>
        <v>251</v>
      </c>
      <c r="J169" s="71">
        <v>45658</v>
      </c>
      <c r="K169">
        <v>74</v>
      </c>
      <c r="L169">
        <v>91127</v>
      </c>
      <c r="N169" s="24">
        <f>IF($H169&gt;265,ROUND($H169*0.15,0),VLOOKUP($H169,'Office of Allowances Appendix B'!$A$1:$E$266,2,FALSE))</f>
        <v>15</v>
      </c>
      <c r="O169" s="24">
        <f>IF($H169&gt;265,ROUND($H169*0.25,0),VLOOKUP($H169,'Office of Allowances Appendix B'!$A$1:$E$266,3,FALSE))</f>
        <v>26</v>
      </c>
      <c r="P169" s="24">
        <f>IF($H169&gt;265,ROUND($H169*0.4,0),VLOOKUP($H169,'Office of Allowances Appendix B'!$A$1:$E$266,4,FALSE))</f>
        <v>41</v>
      </c>
      <c r="Q169" s="24">
        <f t="shared" si="14"/>
        <v>20</v>
      </c>
    </row>
    <row r="170" spans="1:17" x14ac:dyDescent="0.3">
      <c r="A170" t="s">
        <v>419</v>
      </c>
      <c r="B170" t="s">
        <v>435</v>
      </c>
      <c r="C170" t="s">
        <v>436</v>
      </c>
      <c r="D170" t="s">
        <v>113</v>
      </c>
      <c r="E170" s="82">
        <v>45658</v>
      </c>
      <c r="F170" s="82">
        <v>46022</v>
      </c>
      <c r="G170">
        <v>307</v>
      </c>
      <c r="H170">
        <v>142</v>
      </c>
      <c r="I170">
        <f t="shared" si="13"/>
        <v>449</v>
      </c>
      <c r="J170" s="71">
        <v>45658</v>
      </c>
      <c r="K170">
        <v>74</v>
      </c>
      <c r="L170">
        <v>10119</v>
      </c>
      <c r="N170" s="24">
        <f>IF($H170&gt;265,ROUND($H170*0.15,0),VLOOKUP($H170,'Office of Allowances Appendix B'!$A$1:$E$266,2,FALSE))</f>
        <v>21</v>
      </c>
      <c r="O170" s="24">
        <f>IF($H170&gt;265,ROUND($H170*0.25,0),VLOOKUP($H170,'Office of Allowances Appendix B'!$A$1:$E$266,3,FALSE))</f>
        <v>36</v>
      </c>
      <c r="P170" s="24">
        <f>IF($H170&gt;265,ROUND($H170*0.4,0),VLOOKUP($H170,'Office of Allowances Appendix B'!$A$1:$E$266,4,FALSE))</f>
        <v>57</v>
      </c>
      <c r="Q170" s="24">
        <f t="shared" si="14"/>
        <v>28</v>
      </c>
    </row>
    <row r="171" spans="1:17" x14ac:dyDescent="0.3">
      <c r="A171" t="s">
        <v>419</v>
      </c>
      <c r="B171" t="s">
        <v>437</v>
      </c>
      <c r="C171" t="s">
        <v>438</v>
      </c>
      <c r="D171" t="s">
        <v>113</v>
      </c>
      <c r="E171" s="82">
        <v>45658</v>
      </c>
      <c r="F171" s="82">
        <v>46022</v>
      </c>
      <c r="G171">
        <v>171</v>
      </c>
      <c r="H171">
        <v>117</v>
      </c>
      <c r="I171">
        <f t="shared" si="13"/>
        <v>288</v>
      </c>
      <c r="J171" s="71">
        <v>45658</v>
      </c>
      <c r="K171">
        <v>74</v>
      </c>
      <c r="L171">
        <v>91128</v>
      </c>
      <c r="N171" s="24">
        <f>IF($H171&gt;265,ROUND($H171*0.15,0),VLOOKUP($H171,'Office of Allowances Appendix B'!$A$1:$E$266,2,FALSE))</f>
        <v>18</v>
      </c>
      <c r="O171" s="24">
        <f>IF($H171&gt;265,ROUND($H171*0.25,0),VLOOKUP($H171,'Office of Allowances Appendix B'!$A$1:$E$266,3,FALSE))</f>
        <v>29</v>
      </c>
      <c r="P171" s="24">
        <f>IF($H171&gt;265,ROUND($H171*0.4,0),VLOOKUP($H171,'Office of Allowances Appendix B'!$A$1:$E$266,4,FALSE))</f>
        <v>47</v>
      </c>
      <c r="Q171" s="24">
        <f t="shared" si="14"/>
        <v>23</v>
      </c>
    </row>
    <row r="172" spans="1:17" x14ac:dyDescent="0.3">
      <c r="A172" t="s">
        <v>419</v>
      </c>
      <c r="B172" t="s">
        <v>439</v>
      </c>
      <c r="C172" t="s">
        <v>440</v>
      </c>
      <c r="D172" t="s">
        <v>113</v>
      </c>
      <c r="E172" s="82">
        <v>45658</v>
      </c>
      <c r="F172" s="82">
        <v>46022</v>
      </c>
      <c r="G172">
        <v>194</v>
      </c>
      <c r="H172">
        <v>116</v>
      </c>
      <c r="I172">
        <f t="shared" si="13"/>
        <v>310</v>
      </c>
      <c r="J172" s="71">
        <v>45658</v>
      </c>
      <c r="K172">
        <v>74</v>
      </c>
      <c r="L172">
        <v>10829</v>
      </c>
      <c r="N172" s="24">
        <f>IF($H172&gt;265,ROUND($H172*0.15,0),VLOOKUP($H172,'Office of Allowances Appendix B'!$A$1:$E$266,2,FALSE))</f>
        <v>17</v>
      </c>
      <c r="O172" s="24">
        <f>IF($H172&gt;265,ROUND($H172*0.25,0),VLOOKUP($H172,'Office of Allowances Appendix B'!$A$1:$E$266,3,FALSE))</f>
        <v>29</v>
      </c>
      <c r="P172" s="24">
        <f>IF($H172&gt;265,ROUND($H172*0.4,0),VLOOKUP($H172,'Office of Allowances Appendix B'!$A$1:$E$266,4,FALSE))</f>
        <v>47</v>
      </c>
      <c r="Q172" s="24">
        <f t="shared" si="14"/>
        <v>23</v>
      </c>
    </row>
    <row r="173" spans="1:17" x14ac:dyDescent="0.3">
      <c r="A173" t="s">
        <v>419</v>
      </c>
      <c r="B173" t="s">
        <v>441</v>
      </c>
      <c r="C173" t="s">
        <v>442</v>
      </c>
      <c r="D173" t="s">
        <v>113</v>
      </c>
      <c r="E173" s="82">
        <v>45658</v>
      </c>
      <c r="F173" s="82">
        <v>46022</v>
      </c>
      <c r="G173">
        <v>136</v>
      </c>
      <c r="H173">
        <v>104</v>
      </c>
      <c r="I173">
        <f t="shared" si="13"/>
        <v>240</v>
      </c>
      <c r="J173" s="71">
        <v>45658</v>
      </c>
      <c r="K173">
        <v>74</v>
      </c>
      <c r="L173">
        <v>12194</v>
      </c>
      <c r="N173" s="24">
        <f>IF($H173&gt;265,ROUND($H173*0.15,0),VLOOKUP($H173,'Office of Allowances Appendix B'!$A$1:$E$266,2,FALSE))</f>
        <v>16</v>
      </c>
      <c r="O173" s="24">
        <f>IF($H173&gt;265,ROUND($H173*0.25,0),VLOOKUP($H173,'Office of Allowances Appendix B'!$A$1:$E$266,3,FALSE))</f>
        <v>26</v>
      </c>
      <c r="P173" s="24">
        <f>IF($H173&gt;265,ROUND($H173*0.4,0),VLOOKUP($H173,'Office of Allowances Appendix B'!$A$1:$E$266,4,FALSE))</f>
        <v>41</v>
      </c>
      <c r="Q173" s="24">
        <f t="shared" si="14"/>
        <v>21</v>
      </c>
    </row>
    <row r="174" spans="1:17" x14ac:dyDescent="0.3">
      <c r="A174" t="s">
        <v>419</v>
      </c>
      <c r="B174" t="s">
        <v>443</v>
      </c>
      <c r="C174" t="s">
        <v>444</v>
      </c>
      <c r="D174" t="s">
        <v>113</v>
      </c>
      <c r="E174" s="82">
        <v>45658</v>
      </c>
      <c r="F174" s="82">
        <v>46022</v>
      </c>
      <c r="G174">
        <v>255</v>
      </c>
      <c r="H174">
        <v>149</v>
      </c>
      <c r="I174">
        <f t="shared" si="13"/>
        <v>404</v>
      </c>
      <c r="J174" s="71">
        <v>45658</v>
      </c>
      <c r="K174" t="s">
        <v>445</v>
      </c>
      <c r="L174">
        <v>10120</v>
      </c>
      <c r="N174" s="24">
        <f>IF($H174&gt;265,ROUND($H174*0.15,0),VLOOKUP($H174,'Office of Allowances Appendix B'!$A$1:$E$266,2,FALSE))</f>
        <v>22</v>
      </c>
      <c r="O174" s="24">
        <f>IF($H174&gt;265,ROUND($H174*0.25,0),VLOOKUP($H174,'Office of Allowances Appendix B'!$A$1:$E$266,3,FALSE))</f>
        <v>37</v>
      </c>
      <c r="P174" s="24">
        <f>IF($H174&gt;265,ROUND($H174*0.4,0),VLOOKUP($H174,'Office of Allowances Appendix B'!$A$1:$E$266,4,FALSE))</f>
        <v>60</v>
      </c>
      <c r="Q174" s="24">
        <f t="shared" si="14"/>
        <v>30</v>
      </c>
    </row>
    <row r="175" spans="1:17" x14ac:dyDescent="0.3">
      <c r="A175" t="s">
        <v>419</v>
      </c>
      <c r="B175" t="s">
        <v>446</v>
      </c>
      <c r="C175" t="s">
        <v>447</v>
      </c>
      <c r="D175" t="s">
        <v>113</v>
      </c>
      <c r="E175" s="82">
        <v>45658</v>
      </c>
      <c r="F175" s="82">
        <v>46022</v>
      </c>
      <c r="G175">
        <v>95</v>
      </c>
      <c r="H175">
        <v>87</v>
      </c>
      <c r="I175">
        <f t="shared" si="13"/>
        <v>182</v>
      </c>
      <c r="J175" s="71">
        <v>45658</v>
      </c>
      <c r="K175">
        <v>74</v>
      </c>
      <c r="L175">
        <v>13883</v>
      </c>
      <c r="N175" s="24">
        <f>IF($H175&gt;265,ROUND($H175*0.15,0),VLOOKUP($H175,'Office of Allowances Appendix B'!$A$1:$E$266,2,FALSE))</f>
        <v>13</v>
      </c>
      <c r="O175" s="24">
        <f>IF($H175&gt;265,ROUND($H175*0.25,0),VLOOKUP($H175,'Office of Allowances Appendix B'!$A$1:$E$266,3,FALSE))</f>
        <v>22</v>
      </c>
      <c r="P175" s="24">
        <f>IF($H175&gt;265,ROUND($H175*0.4,0),VLOOKUP($H175,'Office of Allowances Appendix B'!$A$1:$E$266,4,FALSE))</f>
        <v>35</v>
      </c>
      <c r="Q175" s="24">
        <f t="shared" si="14"/>
        <v>17</v>
      </c>
    </row>
    <row r="176" spans="1:17" x14ac:dyDescent="0.3">
      <c r="A176" t="s">
        <v>419</v>
      </c>
      <c r="B176" t="s">
        <v>448</v>
      </c>
      <c r="C176" t="s">
        <v>449</v>
      </c>
      <c r="D176" t="s">
        <v>113</v>
      </c>
      <c r="E176" s="82">
        <v>45658</v>
      </c>
      <c r="F176" s="82">
        <v>46022</v>
      </c>
      <c r="G176">
        <v>200</v>
      </c>
      <c r="H176">
        <v>124</v>
      </c>
      <c r="I176">
        <f t="shared" si="13"/>
        <v>324</v>
      </c>
      <c r="J176" s="71">
        <v>45658</v>
      </c>
      <c r="K176">
        <v>74</v>
      </c>
      <c r="L176">
        <v>91167</v>
      </c>
      <c r="N176" s="24">
        <f>IF($H176&gt;265,ROUND($H176*0.15,0),VLOOKUP($H176,'Office of Allowances Appendix B'!$A$1:$E$266,2,FALSE))</f>
        <v>19</v>
      </c>
      <c r="O176" s="24">
        <f>IF($H176&gt;265,ROUND($H176*0.25,0),VLOOKUP($H176,'Office of Allowances Appendix B'!$A$1:$E$266,3,FALSE))</f>
        <v>31</v>
      </c>
      <c r="P176" s="24">
        <f>IF($H176&gt;265,ROUND($H176*0.4,0),VLOOKUP($H176,'Office of Allowances Appendix B'!$A$1:$E$266,4,FALSE))</f>
        <v>49</v>
      </c>
      <c r="Q176" s="24">
        <f t="shared" si="14"/>
        <v>25</v>
      </c>
    </row>
    <row r="177" spans="1:17" x14ac:dyDescent="0.3">
      <c r="A177" t="s">
        <v>419</v>
      </c>
      <c r="B177" t="s">
        <v>450</v>
      </c>
      <c r="C177" t="s">
        <v>451</v>
      </c>
      <c r="D177" t="s">
        <v>113</v>
      </c>
      <c r="E177" s="82">
        <v>45658</v>
      </c>
      <c r="F177" s="82">
        <v>46022</v>
      </c>
      <c r="G177">
        <v>269</v>
      </c>
      <c r="H177">
        <v>124</v>
      </c>
      <c r="I177">
        <f t="shared" si="13"/>
        <v>393</v>
      </c>
      <c r="J177" s="71">
        <v>45658</v>
      </c>
      <c r="K177">
        <v>74</v>
      </c>
      <c r="L177">
        <v>10117</v>
      </c>
      <c r="N177" s="24">
        <f>IF($H177&gt;265,ROUND($H177*0.15,0),VLOOKUP($H177,'Office of Allowances Appendix B'!$A$1:$E$266,2,FALSE))</f>
        <v>19</v>
      </c>
      <c r="O177" s="24">
        <f>IF($H177&gt;265,ROUND($H177*0.25,0),VLOOKUP($H177,'Office of Allowances Appendix B'!$A$1:$E$266,3,FALSE))</f>
        <v>31</v>
      </c>
      <c r="P177" s="24">
        <f>IF($H177&gt;265,ROUND($H177*0.4,0),VLOOKUP($H177,'Office of Allowances Appendix B'!$A$1:$E$266,4,FALSE))</f>
        <v>49</v>
      </c>
      <c r="Q177" s="24">
        <f t="shared" si="14"/>
        <v>25</v>
      </c>
    </row>
    <row r="178" spans="1:17" x14ac:dyDescent="0.3">
      <c r="A178" t="s">
        <v>419</v>
      </c>
      <c r="B178" t="s">
        <v>452</v>
      </c>
      <c r="C178" t="s">
        <v>453</v>
      </c>
      <c r="E178" s="82">
        <v>45658</v>
      </c>
      <c r="F178" s="82">
        <v>45808</v>
      </c>
      <c r="G178">
        <v>207</v>
      </c>
      <c r="H178">
        <v>116</v>
      </c>
      <c r="I178">
        <f t="shared" si="13"/>
        <v>323</v>
      </c>
      <c r="J178" s="71">
        <v>45658</v>
      </c>
      <c r="K178">
        <v>74</v>
      </c>
      <c r="L178">
        <v>11121</v>
      </c>
      <c r="N178" s="24">
        <f>IF($H178&gt;265,ROUND($H178*0.15,0),VLOOKUP($H178,'Office of Allowances Appendix B'!$A$1:$E$266,2,FALSE))</f>
        <v>17</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t="s">
        <v>419</v>
      </c>
      <c r="B179" t="s">
        <v>452</v>
      </c>
      <c r="C179" t="s">
        <v>453</v>
      </c>
      <c r="D179" t="s">
        <v>113</v>
      </c>
      <c r="E179" s="82">
        <v>45809</v>
      </c>
      <c r="F179" s="82">
        <v>45930</v>
      </c>
      <c r="G179">
        <v>357</v>
      </c>
      <c r="H179">
        <v>131</v>
      </c>
      <c r="I179">
        <f t="shared" si="13"/>
        <v>488</v>
      </c>
      <c r="J179" s="71">
        <v>45658</v>
      </c>
      <c r="K179">
        <v>74</v>
      </c>
      <c r="L179">
        <v>11121</v>
      </c>
      <c r="N179" s="24">
        <f>IF($H179&gt;265,ROUND($H179*0.15,0),VLOOKUP($H179,'Office of Allowances Appendix B'!$A$1:$E$266,2,FALSE))</f>
        <v>20</v>
      </c>
      <c r="O179" s="24">
        <f>IF($H179&gt;265,ROUND($H179*0.25,0),VLOOKUP($H179,'Office of Allowances Appendix B'!$A$1:$E$266,3,FALSE))</f>
        <v>33</v>
      </c>
      <c r="P179" s="24">
        <f>IF($H179&gt;265,ROUND($H179*0.4,0),VLOOKUP($H179,'Office of Allowances Appendix B'!$A$1:$E$266,4,FALSE))</f>
        <v>52</v>
      </c>
      <c r="Q179" s="24">
        <f t="shared" si="14"/>
        <v>26</v>
      </c>
    </row>
    <row r="180" spans="1:17" x14ac:dyDescent="0.3">
      <c r="A180" t="s">
        <v>419</v>
      </c>
      <c r="B180" t="s">
        <v>452</v>
      </c>
      <c r="C180" t="s">
        <v>453</v>
      </c>
      <c r="D180" t="s">
        <v>140</v>
      </c>
      <c r="E180" s="82">
        <v>45931</v>
      </c>
      <c r="F180" s="82">
        <v>46022</v>
      </c>
      <c r="G180">
        <v>207</v>
      </c>
      <c r="H180">
        <v>116</v>
      </c>
      <c r="I180">
        <f t="shared" si="13"/>
        <v>323</v>
      </c>
      <c r="J180" s="71">
        <v>45658</v>
      </c>
      <c r="K180">
        <v>74</v>
      </c>
      <c r="L180">
        <v>11121</v>
      </c>
      <c r="N180" s="24">
        <f>IF($H180&gt;265,ROUND($H180*0.15,0),VLOOKUP($H180,'Office of Allowances Appendix B'!$A$1:$E$266,2,FALSE))</f>
        <v>17</v>
      </c>
      <c r="O180" s="24">
        <f>IF($H180&gt;265,ROUND($H180*0.25,0),VLOOKUP($H180,'Office of Allowances Appendix B'!$A$1:$E$266,3,FALSE))</f>
        <v>29</v>
      </c>
      <c r="P180" s="24">
        <f>IF($H180&gt;265,ROUND($H180*0.4,0),VLOOKUP($H180,'Office of Allowances Appendix B'!$A$1:$E$266,4,FALSE))</f>
        <v>47</v>
      </c>
      <c r="Q180" s="24">
        <f t="shared" si="14"/>
        <v>23</v>
      </c>
    </row>
    <row r="181" spans="1:17" x14ac:dyDescent="0.3">
      <c r="A181" t="s">
        <v>419</v>
      </c>
      <c r="B181" t="s">
        <v>454</v>
      </c>
      <c r="C181" t="s">
        <v>455</v>
      </c>
      <c r="D181" t="s">
        <v>113</v>
      </c>
      <c r="E181" s="82">
        <v>45658</v>
      </c>
      <c r="F181" s="82">
        <v>46022</v>
      </c>
      <c r="G181">
        <v>278</v>
      </c>
      <c r="H181">
        <v>139</v>
      </c>
      <c r="I181">
        <f t="shared" si="13"/>
        <v>417</v>
      </c>
      <c r="J181" s="71">
        <v>45658</v>
      </c>
      <c r="K181">
        <v>74</v>
      </c>
      <c r="L181">
        <v>10121</v>
      </c>
      <c r="N181" s="24">
        <f>IF($H181&gt;265,ROUND($H181*0.15,0),VLOOKUP($H181,'Office of Allowances Appendix B'!$A$1:$E$266,2,FALSE))</f>
        <v>21</v>
      </c>
      <c r="O181" s="24">
        <f>IF($H181&gt;265,ROUND($H181*0.25,0),VLOOKUP($H181,'Office of Allowances Appendix B'!$A$1:$E$266,3,FALSE))</f>
        <v>35</v>
      </c>
      <c r="P181" s="24">
        <f>IF($H181&gt;265,ROUND($H181*0.4,0),VLOOKUP($H181,'Office of Allowances Appendix B'!$A$1:$E$266,4,FALSE))</f>
        <v>56</v>
      </c>
      <c r="Q181" s="24">
        <f t="shared" si="14"/>
        <v>27</v>
      </c>
    </row>
    <row r="182" spans="1:17" x14ac:dyDescent="0.3">
      <c r="A182" t="s">
        <v>419</v>
      </c>
      <c r="B182" t="s">
        <v>456</v>
      </c>
      <c r="C182" t="s">
        <v>457</v>
      </c>
      <c r="D182" t="s">
        <v>113</v>
      </c>
      <c r="E182" s="82">
        <v>45658</v>
      </c>
      <c r="F182" s="82">
        <v>46022</v>
      </c>
      <c r="G182">
        <v>192</v>
      </c>
      <c r="H182">
        <v>91</v>
      </c>
      <c r="I182">
        <f t="shared" si="13"/>
        <v>283</v>
      </c>
      <c r="J182" s="71">
        <v>39448</v>
      </c>
      <c r="K182">
        <v>74</v>
      </c>
      <c r="L182">
        <v>13822</v>
      </c>
      <c r="N182" s="24">
        <f>IF($H182&gt;265,ROUND($H182*0.15,0),VLOOKUP($H182,'Office of Allowances Appendix B'!$A$1:$E$266,2,FALSE))</f>
        <v>14</v>
      </c>
      <c r="O182" s="24">
        <f>IF($H182&gt;265,ROUND($H182*0.25,0),VLOOKUP($H182,'Office of Allowances Appendix B'!$A$1:$E$266,3,FALSE))</f>
        <v>23</v>
      </c>
      <c r="P182" s="24">
        <f>IF($H182&gt;265,ROUND($H182*0.4,0),VLOOKUP($H182,'Office of Allowances Appendix B'!$A$1:$E$266,4,FALSE))</f>
        <v>36</v>
      </c>
      <c r="Q182" s="24">
        <f t="shared" si="14"/>
        <v>18</v>
      </c>
    </row>
    <row r="183" spans="1:17" x14ac:dyDescent="0.3">
      <c r="A183" t="s">
        <v>419</v>
      </c>
      <c r="B183" t="s">
        <v>458</v>
      </c>
      <c r="C183" t="s">
        <v>459</v>
      </c>
      <c r="D183" t="s">
        <v>113</v>
      </c>
      <c r="E183" s="82">
        <v>45658</v>
      </c>
      <c r="F183" s="82">
        <v>46022</v>
      </c>
      <c r="G183">
        <v>191</v>
      </c>
      <c r="H183">
        <v>113</v>
      </c>
      <c r="I183">
        <f t="shared" si="13"/>
        <v>304</v>
      </c>
      <c r="J183" s="71">
        <v>45658</v>
      </c>
      <c r="K183">
        <v>74</v>
      </c>
      <c r="L183">
        <v>11122</v>
      </c>
      <c r="N183" s="24">
        <f>IF($H183&gt;265,ROUND($H183*0.15,0),VLOOKUP($H183,'Office of Allowances Appendix B'!$A$1:$E$266,2,FALSE))</f>
        <v>17</v>
      </c>
      <c r="O183" s="24">
        <f>IF($H183&gt;265,ROUND($H183*0.25,0),VLOOKUP($H183,'Office of Allowances Appendix B'!$A$1:$E$266,3,FALSE))</f>
        <v>28</v>
      </c>
      <c r="P183" s="24">
        <f>IF($H183&gt;265,ROUND($H183*0.4,0),VLOOKUP($H183,'Office of Allowances Appendix B'!$A$1:$E$266,4,FALSE))</f>
        <v>45</v>
      </c>
      <c r="Q183" s="24">
        <f t="shared" si="14"/>
        <v>23</v>
      </c>
    </row>
    <row r="184" spans="1:17" x14ac:dyDescent="0.3">
      <c r="A184" t="s">
        <v>419</v>
      </c>
      <c r="B184" t="s">
        <v>460</v>
      </c>
      <c r="C184" t="s">
        <v>461</v>
      </c>
      <c r="D184" t="s">
        <v>113</v>
      </c>
      <c r="E184" s="82">
        <v>45658</v>
      </c>
      <c r="F184" s="82">
        <v>46022</v>
      </c>
      <c r="G184">
        <v>188</v>
      </c>
      <c r="H184">
        <v>90</v>
      </c>
      <c r="I184">
        <f t="shared" si="13"/>
        <v>278</v>
      </c>
      <c r="J184" s="71">
        <v>39448</v>
      </c>
      <c r="K184">
        <v>74</v>
      </c>
      <c r="L184">
        <v>12734</v>
      </c>
      <c r="N184" s="24">
        <f>IF($H184&gt;265,ROUND($H184*0.15,0),VLOOKUP($H184,'Office of Allowances Appendix B'!$A$1:$E$266,2,FALSE))</f>
        <v>14</v>
      </c>
      <c r="O184" s="24">
        <f>IF($H184&gt;265,ROUND($H184*0.25,0),VLOOKUP($H184,'Office of Allowances Appendix B'!$A$1:$E$266,3,FALSE))</f>
        <v>22</v>
      </c>
      <c r="P184" s="24">
        <f>IF($H184&gt;265,ROUND($H184*0.4,0),VLOOKUP($H184,'Office of Allowances Appendix B'!$A$1:$E$266,4,FALSE))</f>
        <v>36</v>
      </c>
      <c r="Q184" s="24">
        <f t="shared" si="14"/>
        <v>18</v>
      </c>
    </row>
    <row r="185" spans="1:17" x14ac:dyDescent="0.3">
      <c r="A185" t="s">
        <v>419</v>
      </c>
      <c r="B185" t="s">
        <v>462</v>
      </c>
      <c r="C185" t="s">
        <v>463</v>
      </c>
      <c r="D185" t="s">
        <v>113</v>
      </c>
      <c r="E185" s="82">
        <v>45658</v>
      </c>
      <c r="F185" s="82">
        <v>46022</v>
      </c>
      <c r="G185">
        <v>130</v>
      </c>
      <c r="H185">
        <v>94</v>
      </c>
      <c r="I185">
        <f t="shared" si="13"/>
        <v>224</v>
      </c>
      <c r="J185" s="71">
        <v>45658</v>
      </c>
      <c r="K185">
        <v>74</v>
      </c>
      <c r="L185">
        <v>11124</v>
      </c>
      <c r="N185" s="24">
        <f>IF($H185&gt;265,ROUND($H185*0.15,0),VLOOKUP($H185,'Office of Allowances Appendix B'!$A$1:$E$266,2,FALSE))</f>
        <v>14</v>
      </c>
      <c r="O185" s="24">
        <f>IF($H185&gt;265,ROUND($H185*0.25,0),VLOOKUP($H185,'Office of Allowances Appendix B'!$A$1:$E$266,3,FALSE))</f>
        <v>24</v>
      </c>
      <c r="P185" s="24">
        <f>IF($H185&gt;265,ROUND($H185*0.4,0),VLOOKUP($H185,'Office of Allowances Appendix B'!$A$1:$E$266,4,FALSE))</f>
        <v>37</v>
      </c>
      <c r="Q185" s="24">
        <f t="shared" si="14"/>
        <v>19</v>
      </c>
    </row>
    <row r="186" spans="1:17" x14ac:dyDescent="0.3">
      <c r="A186" t="s">
        <v>419</v>
      </c>
      <c r="B186" t="s">
        <v>464</v>
      </c>
      <c r="C186" t="s">
        <v>465</v>
      </c>
      <c r="D186" t="s">
        <v>113</v>
      </c>
      <c r="E186" s="82">
        <v>45658</v>
      </c>
      <c r="F186" s="82">
        <v>46022</v>
      </c>
      <c r="G186">
        <v>230</v>
      </c>
      <c r="H186">
        <v>146</v>
      </c>
      <c r="I186">
        <f t="shared" si="13"/>
        <v>376</v>
      </c>
      <c r="J186" s="71">
        <v>45658</v>
      </c>
      <c r="K186">
        <v>74</v>
      </c>
      <c r="L186">
        <v>11123</v>
      </c>
      <c r="N186" s="24">
        <f>IF($H186&gt;265,ROUND($H186*0.15,0),VLOOKUP($H186,'Office of Allowances Appendix B'!$A$1:$E$266,2,FALSE))</f>
        <v>22</v>
      </c>
      <c r="O186" s="24">
        <f>IF($H186&gt;265,ROUND($H186*0.25,0),VLOOKUP($H186,'Office of Allowances Appendix B'!$A$1:$E$266,3,FALSE))</f>
        <v>37</v>
      </c>
      <c r="P186" s="24">
        <f>IF($H186&gt;265,ROUND($H186*0.4,0),VLOOKUP($H186,'Office of Allowances Appendix B'!$A$1:$E$266,4,FALSE))</f>
        <v>58</v>
      </c>
      <c r="Q186" s="24">
        <f t="shared" si="14"/>
        <v>29</v>
      </c>
    </row>
    <row r="187" spans="1:17" x14ac:dyDescent="0.3">
      <c r="A187" t="s">
        <v>419</v>
      </c>
      <c r="B187" t="s">
        <v>466</v>
      </c>
      <c r="C187" t="s">
        <v>467</v>
      </c>
      <c r="D187" t="s">
        <v>113</v>
      </c>
      <c r="E187" s="82">
        <v>45658</v>
      </c>
      <c r="F187" s="82">
        <v>46022</v>
      </c>
      <c r="G187">
        <v>313</v>
      </c>
      <c r="H187">
        <v>137</v>
      </c>
      <c r="I187">
        <f t="shared" si="13"/>
        <v>450</v>
      </c>
      <c r="J187" s="71">
        <v>45658</v>
      </c>
      <c r="K187" t="s">
        <v>468</v>
      </c>
      <c r="L187">
        <v>10122</v>
      </c>
      <c r="N187" s="24">
        <f>IF($H187&gt;265,ROUND($H187*0.15,0),VLOOKUP($H187,'Office of Allowances Appendix B'!$A$1:$E$266,2,FALSE))</f>
        <v>21</v>
      </c>
      <c r="O187" s="24">
        <f>IF($H187&gt;265,ROUND($H187*0.25,0),VLOOKUP($H187,'Office of Allowances Appendix B'!$A$1:$E$266,3,FALSE))</f>
        <v>34</v>
      </c>
      <c r="P187" s="24">
        <f>IF($H187&gt;265,ROUND($H187*0.4,0),VLOOKUP($H187,'Office of Allowances Appendix B'!$A$1:$E$266,4,FALSE))</f>
        <v>55</v>
      </c>
      <c r="Q187" s="24">
        <f t="shared" si="14"/>
        <v>27</v>
      </c>
    </row>
    <row r="188" spans="1:17" x14ac:dyDescent="0.3">
      <c r="A188" t="s">
        <v>419</v>
      </c>
      <c r="B188" t="s">
        <v>469</v>
      </c>
      <c r="C188" t="s">
        <v>470</v>
      </c>
      <c r="E188" s="82">
        <v>45658</v>
      </c>
      <c r="F188" s="82">
        <v>45731</v>
      </c>
      <c r="G188">
        <v>190</v>
      </c>
      <c r="H188">
        <v>144</v>
      </c>
      <c r="I188">
        <f t="shared" si="13"/>
        <v>334</v>
      </c>
      <c r="J188" s="71">
        <v>45658</v>
      </c>
      <c r="K188">
        <v>74</v>
      </c>
      <c r="L188">
        <v>10123</v>
      </c>
      <c r="N188" s="24">
        <f>IF($H188&gt;265,ROUND($H188*0.15,0),VLOOKUP($H188,'Office of Allowances Appendix B'!$A$1:$E$266,2,FALSE))</f>
        <v>22</v>
      </c>
      <c r="O188" s="24">
        <f>IF($H188&gt;265,ROUND($H188*0.25,0),VLOOKUP($H188,'Office of Allowances Appendix B'!$A$1:$E$266,3,FALSE))</f>
        <v>36</v>
      </c>
      <c r="P188" s="24">
        <f>IF($H188&gt;265,ROUND($H188*0.4,0),VLOOKUP($H188,'Office of Allowances Appendix B'!$A$1:$E$266,4,FALSE))</f>
        <v>57</v>
      </c>
      <c r="Q188" s="24">
        <f t="shared" si="14"/>
        <v>29</v>
      </c>
    </row>
    <row r="189" spans="1:17" x14ac:dyDescent="0.3">
      <c r="A189" t="s">
        <v>419</v>
      </c>
      <c r="B189" t="s">
        <v>469</v>
      </c>
      <c r="C189" t="s">
        <v>470</v>
      </c>
      <c r="D189" t="s">
        <v>113</v>
      </c>
      <c r="E189" s="82">
        <v>45732</v>
      </c>
      <c r="F189" s="82">
        <v>45991</v>
      </c>
      <c r="G189">
        <v>323</v>
      </c>
      <c r="H189">
        <v>158</v>
      </c>
      <c r="I189">
        <f t="shared" si="13"/>
        <v>481</v>
      </c>
      <c r="J189" s="71">
        <v>45658</v>
      </c>
      <c r="K189">
        <v>74</v>
      </c>
      <c r="L189">
        <v>10123</v>
      </c>
      <c r="N189" s="24">
        <f>IF($H189&gt;265,ROUND($H189*0.15,0),VLOOKUP($H189,'Office of Allowances Appendix B'!$A$1:$E$266,2,FALSE))</f>
        <v>24</v>
      </c>
      <c r="O189" s="24">
        <f>IF($H189&gt;265,ROUND($H189*0.25,0),VLOOKUP($H189,'Office of Allowances Appendix B'!$A$1:$E$266,3,FALSE))</f>
        <v>40</v>
      </c>
      <c r="P189" s="24">
        <f>IF($H189&gt;265,ROUND($H189*0.4,0),VLOOKUP($H189,'Office of Allowances Appendix B'!$A$1:$E$266,4,FALSE))</f>
        <v>63</v>
      </c>
      <c r="Q189" s="24">
        <f t="shared" si="14"/>
        <v>31</v>
      </c>
    </row>
    <row r="190" spans="1:17" x14ac:dyDescent="0.3">
      <c r="A190" t="s">
        <v>419</v>
      </c>
      <c r="B190" t="s">
        <v>469</v>
      </c>
      <c r="C190" t="s">
        <v>470</v>
      </c>
      <c r="D190" t="s">
        <v>140</v>
      </c>
      <c r="E190" s="82">
        <v>45992</v>
      </c>
      <c r="F190" s="82">
        <v>46022</v>
      </c>
      <c r="G190">
        <v>190</v>
      </c>
      <c r="H190">
        <v>144</v>
      </c>
      <c r="I190">
        <f t="shared" si="13"/>
        <v>334</v>
      </c>
      <c r="J190" s="71">
        <v>45658</v>
      </c>
      <c r="K190">
        <v>74</v>
      </c>
      <c r="L190">
        <v>10123</v>
      </c>
      <c r="N190" s="24">
        <f>IF($H190&gt;265,ROUND($H190*0.15,0),VLOOKUP($H190,'Office of Allowances Appendix B'!$A$1:$E$266,2,FALSE))</f>
        <v>22</v>
      </c>
      <c r="O190" s="24">
        <f>IF($H190&gt;265,ROUND($H190*0.25,0),VLOOKUP($H190,'Office of Allowances Appendix B'!$A$1:$E$266,3,FALSE))</f>
        <v>36</v>
      </c>
      <c r="P190" s="24">
        <f>IF($H190&gt;265,ROUND($H190*0.4,0),VLOOKUP($H190,'Office of Allowances Appendix B'!$A$1:$E$266,4,FALSE))</f>
        <v>57</v>
      </c>
      <c r="Q190" s="24">
        <f t="shared" si="14"/>
        <v>29</v>
      </c>
    </row>
    <row r="191" spans="1:17" x14ac:dyDescent="0.3">
      <c r="A191" t="s">
        <v>419</v>
      </c>
      <c r="B191" t="s">
        <v>471</v>
      </c>
      <c r="C191" t="s">
        <v>472</v>
      </c>
      <c r="E191" s="82">
        <v>45658</v>
      </c>
      <c r="F191" s="82">
        <v>45791</v>
      </c>
      <c r="G191">
        <v>183</v>
      </c>
      <c r="H191">
        <v>125</v>
      </c>
      <c r="I191">
        <f t="shared" si="13"/>
        <v>308</v>
      </c>
      <c r="J191" s="71">
        <v>45627</v>
      </c>
      <c r="K191">
        <v>74</v>
      </c>
      <c r="L191">
        <v>10832</v>
      </c>
      <c r="N191" s="24">
        <f>IF($H191&gt;265,ROUND($H191*0.15,0),VLOOKUP($H191,'Office of Allowances Appendix B'!$A$1:$E$266,2,FALSE))</f>
        <v>19</v>
      </c>
      <c r="O191" s="24">
        <f>IF($H191&gt;265,ROUND($H191*0.25,0),VLOOKUP($H191,'Office of Allowances Appendix B'!$A$1:$E$266,3,FALSE))</f>
        <v>31</v>
      </c>
      <c r="P191" s="24">
        <f>IF($H191&gt;265,ROUND($H191*0.4,0),VLOOKUP($H191,'Office of Allowances Appendix B'!$A$1:$E$266,4,FALSE))</f>
        <v>50</v>
      </c>
      <c r="Q191" s="24">
        <f t="shared" si="14"/>
        <v>25</v>
      </c>
    </row>
    <row r="192" spans="1:17" x14ac:dyDescent="0.3">
      <c r="A192" t="s">
        <v>419</v>
      </c>
      <c r="B192" t="s">
        <v>471</v>
      </c>
      <c r="C192" t="s">
        <v>472</v>
      </c>
      <c r="D192" t="s">
        <v>113</v>
      </c>
      <c r="E192" s="82">
        <v>45792</v>
      </c>
      <c r="F192" s="82">
        <v>45931</v>
      </c>
      <c r="G192">
        <v>229</v>
      </c>
      <c r="H192">
        <v>130</v>
      </c>
      <c r="I192">
        <f t="shared" si="13"/>
        <v>359</v>
      </c>
      <c r="J192" s="71">
        <v>45627</v>
      </c>
      <c r="K192">
        <v>74</v>
      </c>
      <c r="L192">
        <v>10832</v>
      </c>
      <c r="N192" s="24">
        <f>IF($H192&gt;265,ROUND($H192*0.15,0),VLOOKUP($H192,'Office of Allowances Appendix B'!$A$1:$E$266,2,FALSE))</f>
        <v>20</v>
      </c>
      <c r="O192" s="24">
        <f>IF($H192&gt;265,ROUND($H192*0.25,0),VLOOKUP($H192,'Office of Allowances Appendix B'!$A$1:$E$266,3,FALSE))</f>
        <v>32</v>
      </c>
      <c r="P192" s="24">
        <f>IF($H192&gt;265,ROUND($H192*0.4,0),VLOOKUP($H192,'Office of Allowances Appendix B'!$A$1:$E$266,4,FALSE))</f>
        <v>52</v>
      </c>
      <c r="Q192" s="24">
        <f t="shared" si="14"/>
        <v>26</v>
      </c>
    </row>
    <row r="193" spans="1:17" x14ac:dyDescent="0.3">
      <c r="A193" t="s">
        <v>419</v>
      </c>
      <c r="B193" t="s">
        <v>471</v>
      </c>
      <c r="C193" t="s">
        <v>472</v>
      </c>
      <c r="D193" t="s">
        <v>140</v>
      </c>
      <c r="E193" s="82">
        <v>45932</v>
      </c>
      <c r="F193" s="82">
        <v>46022</v>
      </c>
      <c r="G193">
        <v>183</v>
      </c>
      <c r="H193">
        <v>125</v>
      </c>
      <c r="I193">
        <f t="shared" si="13"/>
        <v>308</v>
      </c>
      <c r="J193" s="71">
        <v>45627</v>
      </c>
      <c r="K193">
        <v>74</v>
      </c>
      <c r="L193">
        <v>10832</v>
      </c>
      <c r="N193" s="24">
        <f>IF($H193&gt;265,ROUND($H193*0.15,0),VLOOKUP($H193,'Office of Allowances Appendix B'!$A$1:$E$266,2,FALSE))</f>
        <v>19</v>
      </c>
      <c r="O193" s="24">
        <f>IF($H193&gt;265,ROUND($H193*0.25,0),VLOOKUP($H193,'Office of Allowances Appendix B'!$A$1:$E$266,3,FALSE))</f>
        <v>31</v>
      </c>
      <c r="P193" s="24">
        <f>IF($H193&gt;265,ROUND($H193*0.4,0),VLOOKUP($H193,'Office of Allowances Appendix B'!$A$1:$E$266,4,FALSE))</f>
        <v>50</v>
      </c>
      <c r="Q193" s="24">
        <f t="shared" si="14"/>
        <v>25</v>
      </c>
    </row>
    <row r="194" spans="1:17" x14ac:dyDescent="0.3">
      <c r="A194" t="s">
        <v>419</v>
      </c>
      <c r="B194" t="s">
        <v>473</v>
      </c>
      <c r="C194" t="s">
        <v>474</v>
      </c>
      <c r="D194" t="s">
        <v>113</v>
      </c>
      <c r="E194" s="82">
        <v>45658</v>
      </c>
      <c r="F194" s="82">
        <v>46022</v>
      </c>
      <c r="G194">
        <v>213</v>
      </c>
      <c r="H194">
        <v>110</v>
      </c>
      <c r="I194">
        <f t="shared" si="13"/>
        <v>323</v>
      </c>
      <c r="J194" s="71">
        <v>45658</v>
      </c>
      <c r="K194">
        <v>74</v>
      </c>
      <c r="L194">
        <v>91140</v>
      </c>
      <c r="N194" s="24">
        <f>IF($H194&gt;265,ROUND($H194*0.15,0),VLOOKUP($H194,'Office of Allowances Appendix B'!$A$1:$E$266,2,FALSE))</f>
        <v>17</v>
      </c>
      <c r="O194" s="24">
        <f>IF($H194&gt;265,ROUND($H194*0.25,0),VLOOKUP($H194,'Office of Allowances Appendix B'!$A$1:$E$266,3,FALSE))</f>
        <v>27</v>
      </c>
      <c r="P194" s="24">
        <f>IF($H194&gt;265,ROUND($H194*0.4,0),VLOOKUP($H194,'Office of Allowances Appendix B'!$A$1:$E$266,4,FALSE))</f>
        <v>44</v>
      </c>
      <c r="Q194" s="24">
        <f t="shared" si="14"/>
        <v>22</v>
      </c>
    </row>
    <row r="195" spans="1:17" x14ac:dyDescent="0.3">
      <c r="A195" t="s">
        <v>419</v>
      </c>
      <c r="B195" t="s">
        <v>475</v>
      </c>
      <c r="C195" t="s">
        <v>476</v>
      </c>
      <c r="D195" t="s">
        <v>113</v>
      </c>
      <c r="E195" s="82">
        <v>45658</v>
      </c>
      <c r="F195" s="82">
        <v>46022</v>
      </c>
      <c r="G195">
        <v>198</v>
      </c>
      <c r="H195">
        <v>90</v>
      </c>
      <c r="I195">
        <f t="shared" si="13"/>
        <v>288</v>
      </c>
      <c r="J195" s="71">
        <v>45658</v>
      </c>
      <c r="K195">
        <v>74</v>
      </c>
      <c r="L195">
        <v>91129</v>
      </c>
      <c r="N195" s="24">
        <f>IF($H195&gt;265,ROUND($H195*0.15,0),VLOOKUP($H195,'Office of Allowances Appendix B'!$A$1:$E$266,2,FALSE))</f>
        <v>14</v>
      </c>
      <c r="O195" s="24">
        <f>IF($H195&gt;265,ROUND($H195*0.25,0),VLOOKUP($H195,'Office of Allowances Appendix B'!$A$1:$E$266,3,FALSE))</f>
        <v>22</v>
      </c>
      <c r="P195" s="24">
        <f>IF($H195&gt;265,ROUND($H195*0.4,0),VLOOKUP($H195,'Office of Allowances Appendix B'!$A$1:$E$266,4,FALSE))</f>
        <v>36</v>
      </c>
      <c r="Q195" s="24">
        <f t="shared" ref="Q195" si="17">H195-SUM(N195:P195)</f>
        <v>18</v>
      </c>
    </row>
    <row r="196" spans="1:17" x14ac:dyDescent="0.3">
      <c r="A196" t="s">
        <v>419</v>
      </c>
      <c r="B196" t="s">
        <v>477</v>
      </c>
      <c r="C196" t="s">
        <v>478</v>
      </c>
      <c r="D196" t="s">
        <v>113</v>
      </c>
      <c r="E196" s="82">
        <v>45658</v>
      </c>
      <c r="F196" s="82">
        <v>46022</v>
      </c>
      <c r="G196">
        <v>225</v>
      </c>
      <c r="H196">
        <v>137</v>
      </c>
      <c r="I196">
        <f t="shared" si="13"/>
        <v>362</v>
      </c>
      <c r="J196" s="71">
        <v>45658</v>
      </c>
      <c r="K196">
        <v>74</v>
      </c>
      <c r="L196">
        <v>10124</v>
      </c>
      <c r="N196" s="24">
        <f>IF($H196&gt;265,ROUND($H196*0.15,0),VLOOKUP($H196,'Office of Allowances Appendix B'!$A$1:$E$266,2,FALSE))</f>
        <v>21</v>
      </c>
      <c r="O196" s="24">
        <f>IF($H196&gt;265,ROUND($H196*0.25,0),VLOOKUP($H196,'Office of Allowances Appendix B'!$A$1:$E$266,3,FALSE))</f>
        <v>34</v>
      </c>
      <c r="P196" s="24">
        <f>IF($H196&gt;265,ROUND($H196*0.4,0),VLOOKUP($H196,'Office of Allowances Appendix B'!$A$1:$E$266,4,FALSE))</f>
        <v>55</v>
      </c>
      <c r="Q196" s="24">
        <f t="shared" si="14"/>
        <v>27</v>
      </c>
    </row>
    <row r="197" spans="1:17" x14ac:dyDescent="0.3">
      <c r="A197" t="s">
        <v>419</v>
      </c>
      <c r="B197" t="s">
        <v>479</v>
      </c>
      <c r="C197" t="s">
        <v>480</v>
      </c>
      <c r="D197" t="s">
        <v>113</v>
      </c>
      <c r="E197" s="82">
        <v>45658</v>
      </c>
      <c r="F197" s="82">
        <v>46022</v>
      </c>
      <c r="G197">
        <v>123</v>
      </c>
      <c r="H197">
        <v>89</v>
      </c>
      <c r="I197">
        <f t="shared" si="13"/>
        <v>212</v>
      </c>
      <c r="J197" s="71">
        <v>45658</v>
      </c>
      <c r="K197">
        <v>74</v>
      </c>
      <c r="L197">
        <v>91130</v>
      </c>
      <c r="N197" s="24">
        <f>IF($H197&gt;265,ROUND($H197*0.15,0),VLOOKUP($H197,'Office of Allowances Appendix B'!$A$1:$E$266,2,FALSE))</f>
        <v>13</v>
      </c>
      <c r="O197" s="24">
        <f>IF($H197&gt;265,ROUND($H197*0.25,0),VLOOKUP($H197,'Office of Allowances Appendix B'!$A$1:$E$266,3,FALSE))</f>
        <v>22</v>
      </c>
      <c r="P197" s="24">
        <f>IF($H197&gt;265,ROUND($H197*0.4,0),VLOOKUP($H197,'Office of Allowances Appendix B'!$A$1:$E$266,4,FALSE))</f>
        <v>36</v>
      </c>
      <c r="Q197" s="24">
        <f t="shared" si="14"/>
        <v>18</v>
      </c>
    </row>
    <row r="198" spans="1:17" x14ac:dyDescent="0.3">
      <c r="A198" t="s">
        <v>481</v>
      </c>
      <c r="B198" t="s">
        <v>482</v>
      </c>
      <c r="C198" t="s">
        <v>483</v>
      </c>
      <c r="E198" s="82">
        <v>45658</v>
      </c>
      <c r="F198" s="82">
        <v>45854</v>
      </c>
      <c r="G198">
        <v>588</v>
      </c>
      <c r="H198">
        <v>147</v>
      </c>
      <c r="I198">
        <f t="shared" si="13"/>
        <v>735</v>
      </c>
      <c r="J198" s="71">
        <v>42339</v>
      </c>
      <c r="L198">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t="s">
        <v>481</v>
      </c>
      <c r="B199" t="s">
        <v>482</v>
      </c>
      <c r="C199" t="s">
        <v>483</v>
      </c>
      <c r="D199" t="s">
        <v>113</v>
      </c>
      <c r="E199" s="82">
        <v>45855</v>
      </c>
      <c r="F199" s="82">
        <v>46005</v>
      </c>
      <c r="G199">
        <v>307</v>
      </c>
      <c r="H199">
        <v>119</v>
      </c>
      <c r="I199">
        <f t="shared" si="13"/>
        <v>426</v>
      </c>
      <c r="J199" s="71">
        <v>42339</v>
      </c>
      <c r="L199">
        <v>19016</v>
      </c>
      <c r="N199" s="24">
        <f>IF($H199&gt;265,ROUND($H199*0.15,0),VLOOKUP($H199,'Office of Allowances Appendix B'!$A$1:$E$266,2,FALSE))</f>
        <v>18</v>
      </c>
      <c r="O199" s="24">
        <f>IF($H199&gt;265,ROUND($H199*0.25,0),VLOOKUP($H199,'Office of Allowances Appendix B'!$A$1:$E$266,3,FALSE))</f>
        <v>30</v>
      </c>
      <c r="P199" s="24">
        <f>IF($H199&gt;265,ROUND($H199*0.4,0),VLOOKUP($H199,'Office of Allowances Appendix B'!$A$1:$E$266,4,FALSE))</f>
        <v>48</v>
      </c>
      <c r="Q199" s="24">
        <f t="shared" si="14"/>
        <v>23</v>
      </c>
    </row>
    <row r="200" spans="1:17" x14ac:dyDescent="0.3">
      <c r="A200" t="s">
        <v>481</v>
      </c>
      <c r="B200" t="s">
        <v>482</v>
      </c>
      <c r="C200" t="s">
        <v>483</v>
      </c>
      <c r="D200" t="s">
        <v>140</v>
      </c>
      <c r="E200" s="82">
        <v>46006</v>
      </c>
      <c r="F200" s="82">
        <v>46022</v>
      </c>
      <c r="G200">
        <v>588</v>
      </c>
      <c r="H200">
        <v>147</v>
      </c>
      <c r="I200">
        <f t="shared" si="13"/>
        <v>735</v>
      </c>
      <c r="J200" s="71">
        <v>42339</v>
      </c>
      <c r="L200">
        <v>19016</v>
      </c>
      <c r="N200" s="24">
        <f>IF($H200&gt;265,ROUND($H200*0.15,0),VLOOKUP($H200,'Office of Allowances Appendix B'!$A$1:$E$266,2,FALSE))</f>
        <v>22</v>
      </c>
      <c r="O200" s="24">
        <f>IF($H200&gt;265,ROUND($H200*0.25,0),VLOOKUP($H200,'Office of Allowances Appendix B'!$A$1:$E$266,3,FALSE))</f>
        <v>37</v>
      </c>
      <c r="P200" s="24">
        <f>IF($H200&gt;265,ROUND($H200*0.4,0),VLOOKUP($H200,'Office of Allowances Appendix B'!$A$1:$E$266,4,FALSE))</f>
        <v>59</v>
      </c>
      <c r="Q200" s="24">
        <f t="shared" si="14"/>
        <v>29</v>
      </c>
    </row>
    <row r="201" spans="1:17" x14ac:dyDescent="0.3">
      <c r="A201" t="s">
        <v>484</v>
      </c>
      <c r="B201" t="s">
        <v>109</v>
      </c>
      <c r="C201" t="s">
        <v>485</v>
      </c>
      <c r="D201" t="s">
        <v>113</v>
      </c>
      <c r="E201" s="82">
        <v>45658</v>
      </c>
      <c r="F201" s="82">
        <v>46022</v>
      </c>
      <c r="G201">
        <v>215</v>
      </c>
      <c r="H201">
        <v>85</v>
      </c>
      <c r="I201">
        <f t="shared" si="13"/>
        <v>300</v>
      </c>
      <c r="J201" s="71">
        <v>45658</v>
      </c>
      <c r="K201">
        <v>2</v>
      </c>
      <c r="L201">
        <v>11827</v>
      </c>
      <c r="N201" s="24">
        <f>IF($H201&gt;265,ROUND($H201*0.15,0),VLOOKUP($H201,'Office of Allowances Appendix B'!$A$1:$E$266,2,FALSE))</f>
        <v>13</v>
      </c>
      <c r="O201" s="24">
        <f>IF($H201&gt;265,ROUND($H201*0.25,0),VLOOKUP($H201,'Office of Allowances Appendix B'!$A$1:$E$266,3,FALSE))</f>
        <v>21</v>
      </c>
      <c r="P201" s="24">
        <f>IF($H201&gt;265,ROUND($H201*0.4,0),VLOOKUP($H201,'Office of Allowances Appendix B'!$A$1:$E$266,4,FALSE))</f>
        <v>34</v>
      </c>
      <c r="Q201" s="24">
        <f t="shared" si="14"/>
        <v>17</v>
      </c>
    </row>
    <row r="202" spans="1:17" x14ac:dyDescent="0.3">
      <c r="A202" t="s">
        <v>484</v>
      </c>
      <c r="B202" t="s">
        <v>486</v>
      </c>
      <c r="C202" t="s">
        <v>487</v>
      </c>
      <c r="D202" t="s">
        <v>113</v>
      </c>
      <c r="E202" s="82">
        <v>45658</v>
      </c>
      <c r="F202" s="82">
        <v>46022</v>
      </c>
      <c r="G202">
        <v>215</v>
      </c>
      <c r="H202">
        <v>85</v>
      </c>
      <c r="I202">
        <f t="shared" si="13"/>
        <v>300</v>
      </c>
      <c r="J202" s="71">
        <v>45658</v>
      </c>
      <c r="K202">
        <v>2</v>
      </c>
      <c r="L202">
        <v>10382</v>
      </c>
      <c r="N202" s="24">
        <f>IF($H202&gt;265,ROUND($H202*0.15,0),VLOOKUP($H202,'Office of Allowances Appendix B'!$A$1:$E$266,2,FALSE))</f>
        <v>13</v>
      </c>
      <c r="O202" s="24">
        <f>IF($H202&gt;265,ROUND($H202*0.25,0),VLOOKUP($H202,'Office of Allowances Appendix B'!$A$1:$E$266,3,FALSE))</f>
        <v>21</v>
      </c>
      <c r="P202" s="24">
        <f>IF($H202&gt;265,ROUND($H202*0.4,0),VLOOKUP($H202,'Office of Allowances Appendix B'!$A$1:$E$266,4,FALSE))</f>
        <v>34</v>
      </c>
      <c r="Q202" s="24">
        <f t="shared" si="14"/>
        <v>17</v>
      </c>
    </row>
    <row r="203" spans="1:17" x14ac:dyDescent="0.3">
      <c r="A203" t="s">
        <v>488</v>
      </c>
      <c r="B203" t="s">
        <v>109</v>
      </c>
      <c r="C203" t="s">
        <v>489</v>
      </c>
      <c r="D203" t="s">
        <v>113</v>
      </c>
      <c r="E203" s="82">
        <v>45658</v>
      </c>
      <c r="F203" s="82">
        <v>46022</v>
      </c>
      <c r="G203">
        <v>173</v>
      </c>
      <c r="H203">
        <v>100</v>
      </c>
      <c r="I203">
        <f t="shared" si="13"/>
        <v>273</v>
      </c>
      <c r="J203" s="71">
        <v>41913</v>
      </c>
      <c r="K203">
        <v>2</v>
      </c>
      <c r="L203">
        <v>11828</v>
      </c>
      <c r="N203" s="24">
        <f>IF($H203&gt;265,ROUND($H203*0.15,0),VLOOKUP($H203,'Office of Allowances Appendix B'!$A$1:$E$266,2,FALSE))</f>
        <v>15</v>
      </c>
      <c r="O203" s="24">
        <f>IF($H203&gt;265,ROUND($H203*0.25,0),VLOOKUP($H203,'Office of Allowances Appendix B'!$A$1:$E$266,3,FALSE))</f>
        <v>25</v>
      </c>
      <c r="P203" s="24">
        <f>IF($H203&gt;265,ROUND($H203*0.4,0),VLOOKUP($H203,'Office of Allowances Appendix B'!$A$1:$E$266,4,FALSE))</f>
        <v>40</v>
      </c>
      <c r="Q203" s="24">
        <f t="shared" si="14"/>
        <v>20</v>
      </c>
    </row>
    <row r="204" spans="1:17" x14ac:dyDescent="0.3">
      <c r="A204" t="s">
        <v>488</v>
      </c>
      <c r="B204" t="s">
        <v>490</v>
      </c>
      <c r="C204" t="s">
        <v>491</v>
      </c>
      <c r="D204" t="s">
        <v>113</v>
      </c>
      <c r="E204" s="82">
        <v>45658</v>
      </c>
      <c r="F204" s="82">
        <v>46022</v>
      </c>
      <c r="G204">
        <v>210</v>
      </c>
      <c r="H204">
        <v>103</v>
      </c>
      <c r="I204">
        <f t="shared" si="13"/>
        <v>313</v>
      </c>
      <c r="J204" s="71">
        <v>45658</v>
      </c>
      <c r="L204">
        <v>10383</v>
      </c>
      <c r="N204" s="24">
        <f>IF($H204&gt;265,ROUND($H204*0.15,0),VLOOKUP($H204,'Office of Allowances Appendix B'!$A$1:$E$266,2,FALSE))</f>
        <v>15</v>
      </c>
      <c r="O204" s="24">
        <f>IF($H204&gt;265,ROUND($H204*0.25,0),VLOOKUP($H204,'Office of Allowances Appendix B'!$A$1:$E$266,3,FALSE))</f>
        <v>26</v>
      </c>
      <c r="P204" s="24">
        <f>IF($H204&gt;265,ROUND($H204*0.4,0),VLOOKUP($H204,'Office of Allowances Appendix B'!$A$1:$E$266,4,FALSE))</f>
        <v>41</v>
      </c>
      <c r="Q204" s="24">
        <f t="shared" si="14"/>
        <v>21</v>
      </c>
    </row>
    <row r="205" spans="1:17" x14ac:dyDescent="0.3">
      <c r="A205" t="s">
        <v>492</v>
      </c>
      <c r="B205" t="s">
        <v>493</v>
      </c>
      <c r="C205" t="s">
        <v>494</v>
      </c>
      <c r="D205" t="s">
        <v>113</v>
      </c>
      <c r="E205" s="82">
        <v>45658</v>
      </c>
      <c r="F205" s="82">
        <v>46022</v>
      </c>
      <c r="G205">
        <v>147</v>
      </c>
      <c r="H205">
        <v>80</v>
      </c>
      <c r="I205">
        <f t="shared" ref="I205:I271" si="19">G205+H205</f>
        <v>227</v>
      </c>
      <c r="J205" s="71">
        <v>43405</v>
      </c>
      <c r="L205">
        <v>11057</v>
      </c>
      <c r="N205" s="24">
        <f>IF($H205&gt;265,ROUND($H205*0.15,0),VLOOKUP($H205,'Office of Allowances Appendix B'!$A$1:$E$266,2,FALSE))</f>
        <v>12</v>
      </c>
      <c r="O205" s="24">
        <f>IF($H205&gt;265,ROUND($H205*0.25,0),VLOOKUP($H205,'Office of Allowances Appendix B'!$A$1:$E$266,3,FALSE))</f>
        <v>20</v>
      </c>
      <c r="P205" s="24">
        <f>IF($H205&gt;265,ROUND($H205*0.4,0),VLOOKUP($H205,'Office of Allowances Appendix B'!$A$1:$E$266,4,FALSE))</f>
        <v>32</v>
      </c>
      <c r="Q205" s="24">
        <f t="shared" ref="Q205" si="20">H205-SUM(N205:P205)</f>
        <v>16</v>
      </c>
    </row>
    <row r="206" spans="1:17" x14ac:dyDescent="0.3">
      <c r="A206" t="s">
        <v>495</v>
      </c>
      <c r="B206" t="s">
        <v>109</v>
      </c>
      <c r="C206" t="s">
        <v>496</v>
      </c>
      <c r="D206" t="s">
        <v>113</v>
      </c>
      <c r="E206" s="82">
        <v>45658</v>
      </c>
      <c r="F206" s="82">
        <v>46022</v>
      </c>
      <c r="G206">
        <v>262</v>
      </c>
      <c r="H206">
        <v>99</v>
      </c>
      <c r="I206">
        <f t="shared" si="19"/>
        <v>361</v>
      </c>
      <c r="J206" s="71">
        <v>45689</v>
      </c>
      <c r="L206">
        <v>11893</v>
      </c>
      <c r="N206" s="24">
        <f>IF($H206&gt;265,ROUND($H206*0.15,0),VLOOKUP($H206,'Office of Allowances Appendix B'!$A$1:$E$266,2,FALSE))</f>
        <v>15</v>
      </c>
      <c r="O206" s="24">
        <f>IF($H206&gt;265,ROUND($H206*0.25,0),VLOOKUP($H206,'Office of Allowances Appendix B'!$A$1:$E$266,3,FALSE))</f>
        <v>25</v>
      </c>
      <c r="P206" s="24">
        <f>IF($H206&gt;265,ROUND($H206*0.4,0),VLOOKUP($H206,'Office of Allowances Appendix B'!$A$1:$E$266,4,FALSE))</f>
        <v>40</v>
      </c>
      <c r="Q206" s="24">
        <f t="shared" si="14"/>
        <v>19</v>
      </c>
    </row>
    <row r="207" spans="1:17" x14ac:dyDescent="0.3">
      <c r="A207" t="s">
        <v>495</v>
      </c>
      <c r="B207" t="s">
        <v>497</v>
      </c>
      <c r="C207" t="s">
        <v>498</v>
      </c>
      <c r="D207" t="s">
        <v>113</v>
      </c>
      <c r="E207" s="82">
        <v>45658</v>
      </c>
      <c r="F207" s="82">
        <v>46022</v>
      </c>
      <c r="G207">
        <v>226</v>
      </c>
      <c r="H207">
        <v>103</v>
      </c>
      <c r="I207">
        <f t="shared" si="19"/>
        <v>329</v>
      </c>
      <c r="J207" s="71">
        <v>45689</v>
      </c>
      <c r="L207">
        <v>10035</v>
      </c>
      <c r="N207" s="24">
        <f>IF($H207&gt;265,ROUND($H207*0.15,0),VLOOKUP($H207,'Office of Allowances Appendix B'!$A$1:$E$266,2,FALSE))</f>
        <v>15</v>
      </c>
      <c r="O207" s="24">
        <f>IF($H207&gt;265,ROUND($H207*0.25,0),VLOOKUP($H207,'Office of Allowances Appendix B'!$A$1:$E$266,3,FALSE))</f>
        <v>26</v>
      </c>
      <c r="P207" s="24">
        <f>IF($H207&gt;265,ROUND($H207*0.4,0),VLOOKUP($H207,'Office of Allowances Appendix B'!$A$1:$E$266,4,FALSE))</f>
        <v>41</v>
      </c>
      <c r="Q207" s="24">
        <f t="shared" si="14"/>
        <v>21</v>
      </c>
    </row>
    <row r="208" spans="1:17" x14ac:dyDescent="0.3">
      <c r="A208" t="s">
        <v>499</v>
      </c>
      <c r="B208" t="s">
        <v>109</v>
      </c>
      <c r="C208" t="s">
        <v>500</v>
      </c>
      <c r="D208" t="s">
        <v>113</v>
      </c>
      <c r="E208" s="82">
        <v>45658</v>
      </c>
      <c r="F208" s="82">
        <v>46022</v>
      </c>
      <c r="G208">
        <v>130</v>
      </c>
      <c r="H208">
        <v>102</v>
      </c>
      <c r="I208">
        <f t="shared" si="19"/>
        <v>232</v>
      </c>
      <c r="J208" s="71">
        <v>45108</v>
      </c>
      <c r="L208">
        <v>11791</v>
      </c>
      <c r="N208" s="24">
        <f>IF($H208&gt;265,ROUND($H208*0.15,0),VLOOKUP($H208,'Office of Allowances Appendix B'!$A$1:$E$266,2,FALSE))</f>
        <v>15</v>
      </c>
      <c r="O208" s="24">
        <f>IF($H208&gt;265,ROUND($H208*0.25,0),VLOOKUP($H208,'Office of Allowances Appendix B'!$A$1:$E$266,3,FALSE))</f>
        <v>26</v>
      </c>
      <c r="P208" s="24">
        <f>IF($H208&gt;265,ROUND($H208*0.4,0),VLOOKUP($H208,'Office of Allowances Appendix B'!$A$1:$E$266,4,FALSE))</f>
        <v>41</v>
      </c>
      <c r="Q208" s="24">
        <f t="shared" si="14"/>
        <v>20</v>
      </c>
    </row>
    <row r="209" spans="1:17" x14ac:dyDescent="0.3">
      <c r="A209" t="s">
        <v>499</v>
      </c>
      <c r="B209" t="s">
        <v>501</v>
      </c>
      <c r="C209" t="s">
        <v>502</v>
      </c>
      <c r="D209" t="s">
        <v>113</v>
      </c>
      <c r="E209" s="82">
        <v>45658</v>
      </c>
      <c r="F209" s="82">
        <v>46022</v>
      </c>
      <c r="G209">
        <v>247</v>
      </c>
      <c r="H209">
        <v>138</v>
      </c>
      <c r="I209">
        <f t="shared" si="19"/>
        <v>385</v>
      </c>
      <c r="J209" s="71">
        <v>45108</v>
      </c>
      <c r="L209">
        <v>10254</v>
      </c>
      <c r="N209" s="24">
        <f>IF($H209&gt;265,ROUND($H209*0.15,0),VLOOKUP($H209,'Office of Allowances Appendix B'!$A$1:$E$266,2,FALSE))</f>
        <v>21</v>
      </c>
      <c r="O209" s="24">
        <f>IF($H209&gt;265,ROUND($H209*0.25,0),VLOOKUP($H209,'Office of Allowances Appendix B'!$A$1:$E$266,3,FALSE))</f>
        <v>35</v>
      </c>
      <c r="P209" s="24">
        <f>IF($H209&gt;265,ROUND($H209*0.4,0),VLOOKUP($H209,'Office of Allowances Appendix B'!$A$1:$E$266,4,FALSE))</f>
        <v>55</v>
      </c>
      <c r="Q209" s="24">
        <f t="shared" si="14"/>
        <v>27</v>
      </c>
    </row>
    <row r="210" spans="1:17" x14ac:dyDescent="0.3">
      <c r="A210" t="s">
        <v>499</v>
      </c>
      <c r="B210" t="s">
        <v>503</v>
      </c>
      <c r="C210" t="s">
        <v>504</v>
      </c>
      <c r="D210" t="s">
        <v>113</v>
      </c>
      <c r="E210" s="82">
        <v>45658</v>
      </c>
      <c r="F210" s="82">
        <v>46022</v>
      </c>
      <c r="G210">
        <v>167</v>
      </c>
      <c r="H210">
        <v>100</v>
      </c>
      <c r="I210">
        <f t="shared" si="19"/>
        <v>267</v>
      </c>
      <c r="J210" s="71">
        <v>41365</v>
      </c>
      <c r="L210">
        <v>13481</v>
      </c>
      <c r="N210" s="24">
        <f>IF($H210&gt;265,ROUND($H210*0.15,0),VLOOKUP($H210,'Office of Allowances Appendix B'!$A$1:$E$266,2,FALSE))</f>
        <v>15</v>
      </c>
      <c r="O210" s="24">
        <f>IF($H210&gt;265,ROUND($H210*0.25,0),VLOOKUP($H210,'Office of Allowances Appendix B'!$A$1:$E$266,3,FALSE))</f>
        <v>25</v>
      </c>
      <c r="P210" s="24">
        <f>IF($H210&gt;265,ROUND($H210*0.4,0),VLOOKUP($H210,'Office of Allowances Appendix B'!$A$1:$E$266,4,FALSE))</f>
        <v>40</v>
      </c>
      <c r="Q210" s="24">
        <f t="shared" ref="Q210:Q276" si="21">H210-SUM(N210:P210)</f>
        <v>20</v>
      </c>
    </row>
    <row r="211" spans="1:17" x14ac:dyDescent="0.3">
      <c r="A211" t="s">
        <v>499</v>
      </c>
      <c r="B211" t="s">
        <v>505</v>
      </c>
      <c r="C211" t="s">
        <v>506</v>
      </c>
      <c r="D211" t="s">
        <v>113</v>
      </c>
      <c r="E211" s="82">
        <v>45658</v>
      </c>
      <c r="F211" s="82">
        <v>46022</v>
      </c>
      <c r="G211">
        <v>180</v>
      </c>
      <c r="H211">
        <v>123</v>
      </c>
      <c r="I211">
        <f t="shared" si="19"/>
        <v>303</v>
      </c>
      <c r="J211" s="71">
        <v>45108</v>
      </c>
      <c r="L211">
        <v>10258</v>
      </c>
      <c r="N211" s="24">
        <f>IF($H211&gt;265,ROUND($H211*0.15,0),VLOOKUP($H211,'Office of Allowances Appendix B'!$A$1:$E$266,2,FALSE))</f>
        <v>18</v>
      </c>
      <c r="O211" s="24">
        <f>IF($H211&gt;265,ROUND($H211*0.25,0),VLOOKUP($H211,'Office of Allowances Appendix B'!$A$1:$E$266,3,FALSE))</f>
        <v>31</v>
      </c>
      <c r="P211" s="24">
        <f>IF($H211&gt;265,ROUND($H211*0.4,0),VLOOKUP($H211,'Office of Allowances Appendix B'!$A$1:$E$266,4,FALSE))</f>
        <v>49</v>
      </c>
      <c r="Q211" s="24">
        <f t="shared" si="21"/>
        <v>25</v>
      </c>
    </row>
    <row r="212" spans="1:17" x14ac:dyDescent="0.3">
      <c r="A212" t="s">
        <v>499</v>
      </c>
      <c r="B212" t="s">
        <v>507</v>
      </c>
      <c r="C212" t="s">
        <v>508</v>
      </c>
      <c r="D212" t="s">
        <v>113</v>
      </c>
      <c r="E212" s="82">
        <v>45658</v>
      </c>
      <c r="F212" s="82">
        <v>46022</v>
      </c>
      <c r="G212">
        <v>119</v>
      </c>
      <c r="H212">
        <v>99</v>
      </c>
      <c r="I212">
        <f t="shared" si="19"/>
        <v>218</v>
      </c>
      <c r="J212" s="71">
        <v>45108</v>
      </c>
      <c r="L212">
        <v>11127</v>
      </c>
      <c r="N212" s="24">
        <f>IF($H212&gt;265,ROUND($H212*0.15,0),VLOOKUP($H212,'Office of Allowances Appendix B'!$A$1:$E$266,2,FALSE))</f>
        <v>15</v>
      </c>
      <c r="O212" s="24">
        <f>IF($H212&gt;265,ROUND($H212*0.25,0),VLOOKUP($H212,'Office of Allowances Appendix B'!$A$1:$E$266,3,FALSE))</f>
        <v>25</v>
      </c>
      <c r="P212" s="24">
        <f>IF($H212&gt;265,ROUND($H212*0.4,0),VLOOKUP($H212,'Office of Allowances Appendix B'!$A$1:$E$266,4,FALSE))</f>
        <v>40</v>
      </c>
      <c r="Q212" s="24">
        <f t="shared" si="21"/>
        <v>19</v>
      </c>
    </row>
    <row r="213" spans="1:17" x14ac:dyDescent="0.3">
      <c r="A213" t="s">
        <v>499</v>
      </c>
      <c r="B213" t="s">
        <v>509</v>
      </c>
      <c r="C213" t="s">
        <v>510</v>
      </c>
      <c r="D213" t="s">
        <v>113</v>
      </c>
      <c r="E213" s="82">
        <v>45658</v>
      </c>
      <c r="F213" s="82">
        <v>46022</v>
      </c>
      <c r="G213">
        <v>166</v>
      </c>
      <c r="H213">
        <v>108</v>
      </c>
      <c r="I213">
        <f t="shared" si="19"/>
        <v>274</v>
      </c>
      <c r="J213" s="71">
        <v>41365</v>
      </c>
      <c r="L213">
        <v>11128</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43</v>
      </c>
      <c r="Q213" s="24">
        <f t="shared" si="21"/>
        <v>22</v>
      </c>
    </row>
    <row r="214" spans="1:17" x14ac:dyDescent="0.3">
      <c r="A214" t="s">
        <v>499</v>
      </c>
      <c r="B214" t="s">
        <v>511</v>
      </c>
      <c r="C214" t="s">
        <v>512</v>
      </c>
      <c r="D214" t="s">
        <v>113</v>
      </c>
      <c r="E214" s="82">
        <v>45658</v>
      </c>
      <c r="F214" s="82">
        <v>46022</v>
      </c>
      <c r="G214">
        <v>169</v>
      </c>
      <c r="H214">
        <v>117</v>
      </c>
      <c r="I214">
        <f t="shared" si="19"/>
        <v>286</v>
      </c>
      <c r="J214" s="71">
        <v>45352</v>
      </c>
      <c r="L214">
        <v>12239</v>
      </c>
      <c r="N214" s="24">
        <f>IF($H214&gt;265,ROUND($H214*0.15,0),VLOOKUP($H214,'Office of Allowances Appendix B'!$A$1:$E$266,2,FALSE))</f>
        <v>18</v>
      </c>
      <c r="O214" s="24">
        <f>IF($H214&gt;265,ROUND($H214*0.25,0),VLOOKUP($H214,'Office of Allowances Appendix B'!$A$1:$E$266,3,FALSE))</f>
        <v>29</v>
      </c>
      <c r="P214" s="24">
        <f>IF($H214&gt;265,ROUND($H214*0.4,0),VLOOKUP($H214,'Office of Allowances Appendix B'!$A$1:$E$266,4,FALSE))</f>
        <v>47</v>
      </c>
      <c r="Q214" s="24">
        <f t="shared" si="21"/>
        <v>23</v>
      </c>
    </row>
    <row r="215" spans="1:17" x14ac:dyDescent="0.3">
      <c r="A215" t="s">
        <v>499</v>
      </c>
      <c r="B215" t="s">
        <v>513</v>
      </c>
      <c r="C215" t="s">
        <v>514</v>
      </c>
      <c r="D215" t="s">
        <v>113</v>
      </c>
      <c r="E215" s="82">
        <v>45658</v>
      </c>
      <c r="F215" s="82">
        <v>46022</v>
      </c>
      <c r="G215">
        <v>240</v>
      </c>
      <c r="H215">
        <v>147</v>
      </c>
      <c r="I215">
        <f t="shared" si="19"/>
        <v>387</v>
      </c>
      <c r="J215" s="71">
        <v>45352</v>
      </c>
      <c r="L215">
        <v>10255</v>
      </c>
      <c r="N215" s="24">
        <f>IF($H215&gt;265,ROUND($H215*0.15,0),VLOOKUP($H215,'Office of Allowances Appendix B'!$A$1:$E$266,2,FALSE))</f>
        <v>22</v>
      </c>
      <c r="O215" s="24">
        <f>IF($H215&gt;265,ROUND($H215*0.25,0),VLOOKUP($H215,'Office of Allowances Appendix B'!$A$1:$E$266,3,FALSE))</f>
        <v>37</v>
      </c>
      <c r="P215" s="24">
        <f>IF($H215&gt;265,ROUND($H215*0.4,0),VLOOKUP($H215,'Office of Allowances Appendix B'!$A$1:$E$266,4,FALSE))</f>
        <v>59</v>
      </c>
      <c r="Q215" s="24">
        <f t="shared" si="21"/>
        <v>29</v>
      </c>
    </row>
    <row r="216" spans="1:17" x14ac:dyDescent="0.3">
      <c r="A216" t="s">
        <v>499</v>
      </c>
      <c r="B216" t="s">
        <v>515</v>
      </c>
      <c r="C216" t="s">
        <v>516</v>
      </c>
      <c r="D216" t="s">
        <v>113</v>
      </c>
      <c r="E216" s="82">
        <v>45658</v>
      </c>
      <c r="F216" s="82">
        <v>46022</v>
      </c>
      <c r="G216">
        <v>165</v>
      </c>
      <c r="H216">
        <v>92</v>
      </c>
      <c r="I216">
        <f t="shared" si="19"/>
        <v>257</v>
      </c>
      <c r="J216" s="71">
        <v>45323</v>
      </c>
      <c r="L216">
        <v>12911</v>
      </c>
      <c r="N216" s="24">
        <f>IF($H216&gt;265,ROUND($H216*0.15,0),VLOOKUP($H216,'Office of Allowances Appendix B'!$A$1:$E$266,2,FALSE))</f>
        <v>14</v>
      </c>
      <c r="O216" s="24">
        <f>IF($H216&gt;265,ROUND($H216*0.25,0),VLOOKUP($H216,'Office of Allowances Appendix B'!$A$1:$E$266,3,FALSE))</f>
        <v>23</v>
      </c>
      <c r="P216" s="24">
        <f>IF($H216&gt;265,ROUND($H216*0.4,0),VLOOKUP($H216,'Office of Allowances Appendix B'!$A$1:$E$266,4,FALSE))</f>
        <v>37</v>
      </c>
      <c r="Q216" s="24">
        <f t="shared" si="21"/>
        <v>18</v>
      </c>
    </row>
    <row r="217" spans="1:17" x14ac:dyDescent="0.3">
      <c r="A217" t="s">
        <v>499</v>
      </c>
      <c r="B217" t="s">
        <v>517</v>
      </c>
      <c r="C217" t="s">
        <v>518</v>
      </c>
      <c r="D217" t="s">
        <v>113</v>
      </c>
      <c r="E217" s="82">
        <v>45658</v>
      </c>
      <c r="F217" s="82">
        <v>46022</v>
      </c>
      <c r="G217">
        <v>178</v>
      </c>
      <c r="H217">
        <v>109</v>
      </c>
      <c r="I217">
        <f t="shared" si="19"/>
        <v>287</v>
      </c>
      <c r="J217" s="71">
        <v>45658</v>
      </c>
      <c r="L217">
        <v>12242</v>
      </c>
      <c r="N217" s="24">
        <f>IF($H217&gt;265,ROUND($H217*0.15,0),VLOOKUP($H217,'Office of Allowances Appendix B'!$A$1:$E$266,2,FALSE))</f>
        <v>16</v>
      </c>
      <c r="O217" s="24">
        <f>IF($H217&gt;265,ROUND($H217*0.25,0),VLOOKUP($H217,'Office of Allowances Appendix B'!$A$1:$E$266,3,FALSE))</f>
        <v>27</v>
      </c>
      <c r="P217" s="24">
        <f>IF($H217&gt;265,ROUND($H217*0.4,0),VLOOKUP($H217,'Office of Allowances Appendix B'!$A$1:$E$266,4,FALSE))</f>
        <v>44</v>
      </c>
      <c r="Q217" s="24">
        <f t="shared" si="21"/>
        <v>22</v>
      </c>
    </row>
    <row r="218" spans="1:17" x14ac:dyDescent="0.3">
      <c r="A218" t="s">
        <v>499</v>
      </c>
      <c r="B218" t="s">
        <v>519</v>
      </c>
      <c r="C218" t="s">
        <v>520</v>
      </c>
      <c r="D218" t="s">
        <v>113</v>
      </c>
      <c r="E218" s="82">
        <v>45658</v>
      </c>
      <c r="F218" s="82">
        <v>46022</v>
      </c>
      <c r="G218">
        <v>169</v>
      </c>
      <c r="H218">
        <v>124</v>
      </c>
      <c r="I218">
        <f t="shared" si="19"/>
        <v>293</v>
      </c>
      <c r="J218" s="71">
        <v>42217</v>
      </c>
      <c r="L218">
        <v>11129</v>
      </c>
      <c r="N218" s="24">
        <f>IF($H218&gt;265,ROUND($H218*0.15,0),VLOOKUP($H218,'Office of Allowances Appendix B'!$A$1:$E$266,2,FALSE))</f>
        <v>19</v>
      </c>
      <c r="O218" s="24">
        <f>IF($H218&gt;265,ROUND($H218*0.25,0),VLOOKUP($H218,'Office of Allowances Appendix B'!$A$1:$E$266,3,FALSE))</f>
        <v>31</v>
      </c>
      <c r="P218" s="24">
        <f>IF($H218&gt;265,ROUND($H218*0.4,0),VLOOKUP($H218,'Office of Allowances Appendix B'!$A$1:$E$266,4,FALSE))</f>
        <v>49</v>
      </c>
      <c r="Q218" s="24">
        <f t="shared" si="21"/>
        <v>25</v>
      </c>
    </row>
    <row r="219" spans="1:17" x14ac:dyDescent="0.3">
      <c r="A219" t="s">
        <v>499</v>
      </c>
      <c r="B219" t="s">
        <v>521</v>
      </c>
      <c r="C219" t="s">
        <v>522</v>
      </c>
      <c r="D219" t="s">
        <v>113</v>
      </c>
      <c r="E219" s="82">
        <v>45658</v>
      </c>
      <c r="F219" s="82">
        <v>46022</v>
      </c>
      <c r="G219">
        <v>187</v>
      </c>
      <c r="H219">
        <v>101</v>
      </c>
      <c r="I219">
        <f t="shared" si="19"/>
        <v>288</v>
      </c>
      <c r="J219" s="71">
        <v>41365</v>
      </c>
      <c r="L219">
        <v>12514</v>
      </c>
      <c r="N219" s="24">
        <f>IF($H219&gt;265,ROUND($H219*0.15,0),VLOOKUP($H219,'Office of Allowances Appendix B'!$A$1:$E$266,2,FALSE))</f>
        <v>15</v>
      </c>
      <c r="O219" s="24">
        <f>IF($H219&gt;265,ROUND($H219*0.25,0),VLOOKUP($H219,'Office of Allowances Appendix B'!$A$1:$E$266,3,FALSE))</f>
        <v>25</v>
      </c>
      <c r="P219" s="24">
        <f>IF($H219&gt;265,ROUND($H219*0.4,0),VLOOKUP($H219,'Office of Allowances Appendix B'!$A$1:$E$266,4,FALSE))</f>
        <v>41</v>
      </c>
      <c r="Q219" s="24">
        <f t="shared" si="21"/>
        <v>20</v>
      </c>
    </row>
    <row r="220" spans="1:17" x14ac:dyDescent="0.3">
      <c r="A220" t="s">
        <v>499</v>
      </c>
      <c r="B220" t="s">
        <v>523</v>
      </c>
      <c r="C220" t="s">
        <v>524</v>
      </c>
      <c r="D220" t="s">
        <v>113</v>
      </c>
      <c r="E220" s="82">
        <v>45658</v>
      </c>
      <c r="F220" s="82">
        <v>46022</v>
      </c>
      <c r="G220">
        <v>169</v>
      </c>
      <c r="H220">
        <v>114</v>
      </c>
      <c r="I220">
        <f t="shared" si="19"/>
        <v>283</v>
      </c>
      <c r="J220" s="71">
        <v>45108</v>
      </c>
      <c r="L220">
        <v>15031</v>
      </c>
      <c r="N220" s="24">
        <f>IF($H220&gt;265,ROUND($H220*0.15,0),VLOOKUP($H220,'Office of Allowances Appendix B'!$A$1:$E$266,2,FALSE))</f>
        <v>17</v>
      </c>
      <c r="O220" s="24">
        <f>IF($H220&gt;265,ROUND($H220*0.25,0),VLOOKUP($H220,'Office of Allowances Appendix B'!$A$1:$E$266,3,FALSE))</f>
        <v>29</v>
      </c>
      <c r="P220" s="24">
        <f>IF($H220&gt;265,ROUND($H220*0.4,0),VLOOKUP($H220,'Office of Allowances Appendix B'!$A$1:$E$266,4,FALSE))</f>
        <v>45</v>
      </c>
      <c r="Q220" s="24">
        <f t="shared" si="21"/>
        <v>23</v>
      </c>
    </row>
    <row r="221" spans="1:17" x14ac:dyDescent="0.3">
      <c r="A221" t="s">
        <v>499</v>
      </c>
      <c r="B221" t="s">
        <v>525</v>
      </c>
      <c r="C221" t="s">
        <v>526</v>
      </c>
      <c r="D221" t="s">
        <v>113</v>
      </c>
      <c r="E221" s="82">
        <v>45658</v>
      </c>
      <c r="F221" s="82">
        <v>46022</v>
      </c>
      <c r="G221">
        <v>210</v>
      </c>
      <c r="H221">
        <v>111</v>
      </c>
      <c r="I221">
        <f t="shared" si="19"/>
        <v>321</v>
      </c>
      <c r="J221" s="71">
        <v>43101</v>
      </c>
      <c r="L221">
        <v>11998</v>
      </c>
      <c r="N221" s="24">
        <f>IF($H221&gt;265,ROUND($H221*0.15,0),VLOOKUP($H221,'Office of Allowances Appendix B'!$A$1:$E$266,2,FALSE))</f>
        <v>17</v>
      </c>
      <c r="O221" s="24">
        <f>IF($H221&gt;265,ROUND($H221*0.25,0),VLOOKUP($H221,'Office of Allowances Appendix B'!$A$1:$E$266,3,FALSE))</f>
        <v>28</v>
      </c>
      <c r="P221" s="24">
        <f>IF($H221&gt;265,ROUND($H221*0.4,0),VLOOKUP($H221,'Office of Allowances Appendix B'!$A$1:$E$266,4,FALSE))</f>
        <v>44</v>
      </c>
      <c r="Q221" s="24">
        <f t="shared" si="21"/>
        <v>22</v>
      </c>
    </row>
    <row r="222" spans="1:17" x14ac:dyDescent="0.3">
      <c r="A222" t="s">
        <v>499</v>
      </c>
      <c r="B222" t="s">
        <v>527</v>
      </c>
      <c r="C222" t="s">
        <v>528</v>
      </c>
      <c r="D222" t="s">
        <v>113</v>
      </c>
      <c r="E222" s="82">
        <v>45658</v>
      </c>
      <c r="F222" s="82">
        <v>46022</v>
      </c>
      <c r="G222">
        <v>153</v>
      </c>
      <c r="H222">
        <v>133</v>
      </c>
      <c r="I222">
        <f t="shared" si="19"/>
        <v>286</v>
      </c>
      <c r="J222" s="71">
        <v>42186</v>
      </c>
      <c r="L222">
        <v>13361</v>
      </c>
      <c r="N222" s="24">
        <f>IF($H222&gt;265,ROUND($H222*0.15,0),VLOOKUP($H222,'Office of Allowances Appendix B'!$A$1:$E$266,2,FALSE))</f>
        <v>20</v>
      </c>
      <c r="O222" s="24">
        <f>IF($H222&gt;265,ROUND($H222*0.25,0),VLOOKUP($H222,'Office of Allowances Appendix B'!$A$1:$E$266,3,FALSE))</f>
        <v>33</v>
      </c>
      <c r="P222" s="24">
        <f>IF($H222&gt;265,ROUND($H222*0.4,0),VLOOKUP($H222,'Office of Allowances Appendix B'!$A$1:$E$266,4,FALSE))</f>
        <v>53</v>
      </c>
      <c r="Q222" s="24">
        <f t="shared" si="21"/>
        <v>27</v>
      </c>
    </row>
    <row r="223" spans="1:17" x14ac:dyDescent="0.3">
      <c r="A223" t="s">
        <v>499</v>
      </c>
      <c r="B223" t="s">
        <v>529</v>
      </c>
      <c r="C223" t="s">
        <v>530</v>
      </c>
      <c r="D223" t="s">
        <v>113</v>
      </c>
      <c r="E223" s="82">
        <v>45658</v>
      </c>
      <c r="F223" s="82">
        <v>46022</v>
      </c>
      <c r="G223">
        <v>125</v>
      </c>
      <c r="H223">
        <v>70</v>
      </c>
      <c r="I223">
        <f t="shared" si="19"/>
        <v>195</v>
      </c>
      <c r="J223" s="71">
        <v>45108</v>
      </c>
      <c r="L223">
        <v>11130</v>
      </c>
      <c r="N223" s="24">
        <f>IF($H223&gt;265,ROUND($H223*0.15,0),VLOOKUP($H223,'Office of Allowances Appendix B'!$A$1:$E$266,2,FALSE))</f>
        <v>11</v>
      </c>
      <c r="O223" s="24">
        <f>IF($H223&gt;265,ROUND($H223*0.25,0),VLOOKUP($H223,'Office of Allowances Appendix B'!$A$1:$E$266,3,FALSE))</f>
        <v>17</v>
      </c>
      <c r="P223" s="24">
        <f>IF($H223&gt;265,ROUND($H223*0.4,0),VLOOKUP($H223,'Office of Allowances Appendix B'!$A$1:$E$266,4,FALSE))</f>
        <v>28</v>
      </c>
      <c r="Q223" s="24">
        <f t="shared" si="21"/>
        <v>14</v>
      </c>
    </row>
    <row r="224" spans="1:17" x14ac:dyDescent="0.3">
      <c r="A224" t="s">
        <v>499</v>
      </c>
      <c r="B224" t="s">
        <v>531</v>
      </c>
      <c r="C224" t="s">
        <v>532</v>
      </c>
      <c r="D224" t="s">
        <v>113</v>
      </c>
      <c r="E224" s="82">
        <v>45658</v>
      </c>
      <c r="F224" s="82">
        <v>46022</v>
      </c>
      <c r="G224">
        <v>167</v>
      </c>
      <c r="H224">
        <v>127</v>
      </c>
      <c r="I224">
        <f t="shared" si="19"/>
        <v>294</v>
      </c>
      <c r="J224" s="71">
        <v>45352</v>
      </c>
      <c r="L224">
        <v>12241</v>
      </c>
      <c r="N224" s="24">
        <f>IF($H224&gt;265,ROUND($H224*0.15,0),VLOOKUP($H224,'Office of Allowances Appendix B'!$A$1:$E$266,2,FALSE))</f>
        <v>19</v>
      </c>
      <c r="O224" s="24">
        <f>IF($H224&gt;265,ROUND($H224*0.25,0),VLOOKUP($H224,'Office of Allowances Appendix B'!$A$1:$E$266,3,FALSE))</f>
        <v>32</v>
      </c>
      <c r="P224" s="24">
        <f>IF($H224&gt;265,ROUND($H224*0.4,0),VLOOKUP($H224,'Office of Allowances Appendix B'!$A$1:$E$266,4,FALSE))</f>
        <v>51</v>
      </c>
      <c r="Q224" s="24">
        <f t="shared" si="21"/>
        <v>25</v>
      </c>
    </row>
    <row r="225" spans="1:17" x14ac:dyDescent="0.3">
      <c r="A225" t="s">
        <v>499</v>
      </c>
      <c r="B225" t="s">
        <v>533</v>
      </c>
      <c r="C225" t="s">
        <v>534</v>
      </c>
      <c r="D225" t="s">
        <v>113</v>
      </c>
      <c r="E225" s="82">
        <v>45658</v>
      </c>
      <c r="F225" s="82">
        <v>46022</v>
      </c>
      <c r="G225">
        <v>124</v>
      </c>
      <c r="H225">
        <v>88</v>
      </c>
      <c r="I225">
        <f t="shared" si="19"/>
        <v>212</v>
      </c>
      <c r="J225" s="71">
        <v>45108</v>
      </c>
      <c r="L225">
        <v>13594</v>
      </c>
      <c r="N225" s="24">
        <f>IF($H225&gt;265,ROUND($H225*0.15,0),VLOOKUP($H225,'Office of Allowances Appendix B'!$A$1:$E$266,2,FALSE))</f>
        <v>13</v>
      </c>
      <c r="O225" s="24">
        <f>IF($H225&gt;265,ROUND($H225*0.25,0),VLOOKUP($H225,'Office of Allowances Appendix B'!$A$1:$E$266,3,FALSE))</f>
        <v>22</v>
      </c>
      <c r="P225" s="24">
        <f>IF($H225&gt;265,ROUND($H225*0.4,0),VLOOKUP($H225,'Office of Allowances Appendix B'!$A$1:$E$266,4,FALSE))</f>
        <v>35</v>
      </c>
      <c r="Q225" s="24">
        <f t="shared" si="21"/>
        <v>18</v>
      </c>
    </row>
    <row r="226" spans="1:17" x14ac:dyDescent="0.3">
      <c r="A226" t="s">
        <v>499</v>
      </c>
      <c r="B226" t="s">
        <v>535</v>
      </c>
      <c r="C226" t="s">
        <v>536</v>
      </c>
      <c r="D226" t="s">
        <v>113</v>
      </c>
      <c r="E226" s="82">
        <v>45658</v>
      </c>
      <c r="F226" s="82">
        <v>46022</v>
      </c>
      <c r="G226">
        <v>203</v>
      </c>
      <c r="H226">
        <v>108</v>
      </c>
      <c r="I226">
        <f t="shared" si="19"/>
        <v>311</v>
      </c>
      <c r="J226" s="71">
        <v>45108</v>
      </c>
      <c r="L226">
        <v>12504</v>
      </c>
      <c r="N226" s="24">
        <f>IF($H226&gt;265,ROUND($H226*0.15,0),VLOOKUP($H226,'Office of Allowances Appendix B'!$A$1:$E$266,2,FALSE))</f>
        <v>16</v>
      </c>
      <c r="O226" s="24">
        <f>IF($H226&gt;265,ROUND($H226*0.25,0),VLOOKUP($H226,'Office of Allowances Appendix B'!$A$1:$E$266,3,FALSE))</f>
        <v>27</v>
      </c>
      <c r="P226" s="24">
        <f>IF($H226&gt;265,ROUND($H226*0.4,0),VLOOKUP($H226,'Office of Allowances Appendix B'!$A$1:$E$266,4,FALSE))</f>
        <v>43</v>
      </c>
      <c r="Q226" s="24">
        <f t="shared" si="21"/>
        <v>22</v>
      </c>
    </row>
    <row r="227" spans="1:17" x14ac:dyDescent="0.3">
      <c r="A227" t="s">
        <v>499</v>
      </c>
      <c r="B227" t="s">
        <v>537</v>
      </c>
      <c r="C227" t="s">
        <v>538</v>
      </c>
      <c r="D227" t="s">
        <v>113</v>
      </c>
      <c r="E227" s="82">
        <v>45658</v>
      </c>
      <c r="F227" s="82">
        <v>46022</v>
      </c>
      <c r="G227">
        <v>219</v>
      </c>
      <c r="H227">
        <v>128</v>
      </c>
      <c r="I227">
        <f t="shared" si="19"/>
        <v>347</v>
      </c>
      <c r="J227" s="71">
        <v>45658</v>
      </c>
      <c r="L227">
        <v>13406</v>
      </c>
      <c r="N227" s="24">
        <f>IF($H227&gt;265,ROUND($H227*0.15,0),VLOOKUP($H227,'Office of Allowances Appendix B'!$A$1:$E$266,2,FALSE))</f>
        <v>19</v>
      </c>
      <c r="O227" s="24">
        <f>IF($H227&gt;265,ROUND($H227*0.25,0),VLOOKUP($H227,'Office of Allowances Appendix B'!$A$1:$E$266,3,FALSE))</f>
        <v>32</v>
      </c>
      <c r="P227" s="24">
        <f>IF($H227&gt;265,ROUND($H227*0.4,0),VLOOKUP($H227,'Office of Allowances Appendix B'!$A$1:$E$266,4,FALSE))</f>
        <v>51</v>
      </c>
      <c r="Q227" s="24">
        <f t="shared" si="21"/>
        <v>26</v>
      </c>
    </row>
    <row r="228" spans="1:17" x14ac:dyDescent="0.3">
      <c r="A228" t="s">
        <v>499</v>
      </c>
      <c r="B228" t="s">
        <v>539</v>
      </c>
      <c r="C228" t="s">
        <v>540</v>
      </c>
      <c r="D228" t="s">
        <v>113</v>
      </c>
      <c r="E228" s="82">
        <v>45658</v>
      </c>
      <c r="F228" s="82">
        <v>46022</v>
      </c>
      <c r="G228">
        <v>375</v>
      </c>
      <c r="H228">
        <v>160</v>
      </c>
      <c r="I228">
        <f t="shared" si="19"/>
        <v>535</v>
      </c>
      <c r="J228" s="71">
        <v>45658</v>
      </c>
      <c r="L228">
        <v>10256</v>
      </c>
      <c r="N228" s="24">
        <f>IF($H228&gt;265,ROUND($H228*0.15,0),VLOOKUP($H228,'Office of Allowances Appendix B'!$A$1:$E$266,2,FALSE))</f>
        <v>24</v>
      </c>
      <c r="O228" s="24">
        <f>IF($H228&gt;265,ROUND($H228*0.25,0),VLOOKUP($H228,'Office of Allowances Appendix B'!$A$1:$E$266,3,FALSE))</f>
        <v>40</v>
      </c>
      <c r="P228" s="24">
        <f>IF($H228&gt;265,ROUND($H228*0.4,0),VLOOKUP($H228,'Office of Allowances Appendix B'!$A$1:$E$266,4,FALSE))</f>
        <v>64</v>
      </c>
      <c r="Q228" s="24">
        <f t="shared" si="21"/>
        <v>32</v>
      </c>
    </row>
    <row r="229" spans="1:17" x14ac:dyDescent="0.3">
      <c r="A229" t="s">
        <v>499</v>
      </c>
      <c r="B229" t="s">
        <v>541</v>
      </c>
      <c r="C229" t="s">
        <v>542</v>
      </c>
      <c r="D229" t="s">
        <v>113</v>
      </c>
      <c r="E229" s="82">
        <v>45658</v>
      </c>
      <c r="F229" s="82">
        <v>46022</v>
      </c>
      <c r="G229">
        <v>137</v>
      </c>
      <c r="H229">
        <v>101</v>
      </c>
      <c r="I229">
        <f t="shared" si="19"/>
        <v>238</v>
      </c>
      <c r="J229" s="71">
        <v>45323</v>
      </c>
      <c r="L229">
        <v>11131</v>
      </c>
      <c r="N229" s="24">
        <f>IF($H229&gt;265,ROUND($H229*0.15,0),VLOOKUP($H229,'Office of Allowances Appendix B'!$A$1:$E$266,2,FALSE))</f>
        <v>15</v>
      </c>
      <c r="O229" s="24">
        <f>IF($H229&gt;265,ROUND($H229*0.25,0),VLOOKUP($H229,'Office of Allowances Appendix B'!$A$1:$E$266,3,FALSE))</f>
        <v>25</v>
      </c>
      <c r="P229" s="24">
        <f>IF($H229&gt;265,ROUND($H229*0.4,0),VLOOKUP($H229,'Office of Allowances Appendix B'!$A$1:$E$266,4,FALSE))</f>
        <v>41</v>
      </c>
      <c r="Q229" s="24">
        <f t="shared" si="21"/>
        <v>20</v>
      </c>
    </row>
    <row r="230" spans="1:17" x14ac:dyDescent="0.3">
      <c r="A230" t="s">
        <v>499</v>
      </c>
      <c r="B230" t="s">
        <v>543</v>
      </c>
      <c r="C230" t="s">
        <v>544</v>
      </c>
      <c r="D230" t="s">
        <v>113</v>
      </c>
      <c r="E230" s="82">
        <v>45658</v>
      </c>
      <c r="F230" s="82">
        <v>46022</v>
      </c>
      <c r="G230">
        <v>169</v>
      </c>
      <c r="H230">
        <v>95</v>
      </c>
      <c r="I230">
        <f t="shared" si="19"/>
        <v>264</v>
      </c>
      <c r="J230" s="71">
        <v>45108</v>
      </c>
      <c r="L230">
        <v>10257</v>
      </c>
      <c r="N230" s="24">
        <f>IF($H230&gt;265,ROUND($H230*0.15,0),VLOOKUP($H230,'Office of Allowances Appendix B'!$A$1:$E$266,2,FALSE))</f>
        <v>14</v>
      </c>
      <c r="O230" s="24">
        <f>IF($H230&gt;265,ROUND($H230*0.25,0),VLOOKUP($H230,'Office of Allowances Appendix B'!$A$1:$E$266,3,FALSE))</f>
        <v>24</v>
      </c>
      <c r="P230" s="24">
        <f>IF($H230&gt;265,ROUND($H230*0.4,0),VLOOKUP($H230,'Office of Allowances Appendix B'!$A$1:$E$266,4,FALSE))</f>
        <v>38</v>
      </c>
      <c r="Q230" s="24">
        <f t="shared" si="21"/>
        <v>19</v>
      </c>
    </row>
    <row r="231" spans="1:17" x14ac:dyDescent="0.3">
      <c r="A231" t="s">
        <v>499</v>
      </c>
      <c r="B231" t="s">
        <v>545</v>
      </c>
      <c r="C231" t="s">
        <v>546</v>
      </c>
      <c r="D231" t="s">
        <v>113</v>
      </c>
      <c r="E231" s="82">
        <v>45658</v>
      </c>
      <c r="F231" s="82">
        <v>46022</v>
      </c>
      <c r="G231">
        <v>230</v>
      </c>
      <c r="H231">
        <v>142</v>
      </c>
      <c r="I231">
        <f t="shared" si="19"/>
        <v>372</v>
      </c>
      <c r="J231" s="71">
        <v>45658</v>
      </c>
      <c r="L231">
        <v>11132</v>
      </c>
      <c r="N231" s="24">
        <f>IF($H231&gt;265,ROUND($H231*0.15,0),VLOOKUP($H231,'Office of Allowances Appendix B'!$A$1:$E$266,2,FALSE))</f>
        <v>21</v>
      </c>
      <c r="O231" s="24">
        <f>IF($H231&gt;265,ROUND($H231*0.25,0),VLOOKUP($H231,'Office of Allowances Appendix B'!$A$1:$E$266,3,FALSE))</f>
        <v>36</v>
      </c>
      <c r="P231" s="24">
        <f>IF($H231&gt;265,ROUND($H231*0.4,0),VLOOKUP($H231,'Office of Allowances Appendix B'!$A$1:$E$266,4,FALSE))</f>
        <v>57</v>
      </c>
      <c r="Q231" s="24">
        <f t="shared" si="21"/>
        <v>28</v>
      </c>
    </row>
    <row r="232" spans="1:17" x14ac:dyDescent="0.3">
      <c r="A232" t="s">
        <v>499</v>
      </c>
      <c r="B232" t="s">
        <v>547</v>
      </c>
      <c r="C232" t="s">
        <v>548</v>
      </c>
      <c r="D232" t="s">
        <v>113</v>
      </c>
      <c r="E232" s="82">
        <v>45658</v>
      </c>
      <c r="F232" s="82">
        <v>46022</v>
      </c>
      <c r="G232">
        <v>136</v>
      </c>
      <c r="H232">
        <v>98</v>
      </c>
      <c r="I232">
        <f t="shared" si="19"/>
        <v>234</v>
      </c>
      <c r="J232" s="71">
        <v>45108</v>
      </c>
      <c r="L232">
        <v>13475</v>
      </c>
      <c r="N232" s="24">
        <f>IF($H232&gt;265,ROUND($H232*0.15,0),VLOOKUP($H232,'Office of Allowances Appendix B'!$A$1:$E$266,2,FALSE))</f>
        <v>15</v>
      </c>
      <c r="O232" s="24">
        <f>IF($H232&gt;265,ROUND($H232*0.25,0),VLOOKUP($H232,'Office of Allowances Appendix B'!$A$1:$E$266,3,FALSE))</f>
        <v>25</v>
      </c>
      <c r="P232" s="24">
        <f>IF($H232&gt;265,ROUND($H232*0.4,0),VLOOKUP($H232,'Office of Allowances Appendix B'!$A$1:$E$266,4,FALSE))</f>
        <v>39</v>
      </c>
      <c r="Q232" s="24">
        <f t="shared" si="21"/>
        <v>19</v>
      </c>
    </row>
    <row r="233" spans="1:17" x14ac:dyDescent="0.3">
      <c r="A233" t="s">
        <v>499</v>
      </c>
      <c r="B233" t="s">
        <v>549</v>
      </c>
      <c r="C233" t="s">
        <v>550</v>
      </c>
      <c r="D233" t="s">
        <v>113</v>
      </c>
      <c r="E233" s="82">
        <v>45658</v>
      </c>
      <c r="F233" s="82">
        <v>46022</v>
      </c>
      <c r="G233">
        <v>226</v>
      </c>
      <c r="H233">
        <v>134</v>
      </c>
      <c r="I233">
        <f t="shared" si="19"/>
        <v>360</v>
      </c>
      <c r="J233" s="71">
        <v>45658</v>
      </c>
      <c r="L233">
        <v>11133</v>
      </c>
      <c r="N233" s="24">
        <f>IF($H233&gt;265,ROUND($H233*0.15,0),VLOOKUP($H233,'Office of Allowances Appendix B'!$A$1:$E$266,2,FALSE))</f>
        <v>20</v>
      </c>
      <c r="O233" s="24">
        <f>IF($H233&gt;265,ROUND($H233*0.25,0),VLOOKUP($H233,'Office of Allowances Appendix B'!$A$1:$E$266,3,FALSE))</f>
        <v>34</v>
      </c>
      <c r="P233" s="24">
        <f>IF($H233&gt;265,ROUND($H233*0.4,0),VLOOKUP($H233,'Office of Allowances Appendix B'!$A$1:$E$266,4,FALSE))</f>
        <v>53</v>
      </c>
      <c r="Q233" s="24">
        <f t="shared" si="21"/>
        <v>27</v>
      </c>
    </row>
    <row r="234" spans="1:17" x14ac:dyDescent="0.3">
      <c r="A234" t="s">
        <v>499</v>
      </c>
      <c r="B234" t="s">
        <v>551</v>
      </c>
      <c r="C234" t="s">
        <v>552</v>
      </c>
      <c r="D234" t="s">
        <v>113</v>
      </c>
      <c r="E234" s="82">
        <v>45658</v>
      </c>
      <c r="F234" s="82">
        <v>46022</v>
      </c>
      <c r="G234">
        <v>146</v>
      </c>
      <c r="H234">
        <v>79</v>
      </c>
      <c r="I234">
        <f t="shared" si="19"/>
        <v>225</v>
      </c>
      <c r="J234" s="71">
        <v>45108</v>
      </c>
      <c r="L234">
        <v>12560</v>
      </c>
      <c r="N234" s="24">
        <f>IF($H234&gt;265,ROUND($H234*0.15,0),VLOOKUP($H234,'Office of Allowances Appendix B'!$A$1:$E$266,2,FALSE))</f>
        <v>12</v>
      </c>
      <c r="O234" s="24">
        <f>IF($H234&gt;265,ROUND($H234*0.25,0),VLOOKUP($H234,'Office of Allowances Appendix B'!$A$1:$E$266,3,FALSE))</f>
        <v>20</v>
      </c>
      <c r="P234" s="24">
        <f>IF($H234&gt;265,ROUND($H234*0.4,0),VLOOKUP($H234,'Office of Allowances Appendix B'!$A$1:$E$266,4,FALSE))</f>
        <v>32</v>
      </c>
      <c r="Q234" s="24">
        <f t="shared" si="21"/>
        <v>15</v>
      </c>
    </row>
    <row r="235" spans="1:17" x14ac:dyDescent="0.3">
      <c r="A235" t="s">
        <v>499</v>
      </c>
      <c r="B235" t="s">
        <v>553</v>
      </c>
      <c r="C235" t="s">
        <v>554</v>
      </c>
      <c r="D235" t="s">
        <v>113</v>
      </c>
      <c r="E235" s="82">
        <v>45658</v>
      </c>
      <c r="F235" s="82">
        <v>46022</v>
      </c>
      <c r="G235">
        <v>130</v>
      </c>
      <c r="H235">
        <v>102</v>
      </c>
      <c r="I235">
        <f t="shared" si="19"/>
        <v>232</v>
      </c>
      <c r="J235" s="71">
        <v>45108</v>
      </c>
      <c r="L235">
        <v>12509</v>
      </c>
      <c r="N235" s="24">
        <f>IF($H235&gt;265,ROUND($H235*0.15,0),VLOOKUP($H235,'Office of Allowances Appendix B'!$A$1:$E$266,2,FALSE))</f>
        <v>15</v>
      </c>
      <c r="O235" s="24">
        <f>IF($H235&gt;265,ROUND($H235*0.25,0),VLOOKUP($H235,'Office of Allowances Appendix B'!$A$1:$E$266,3,FALSE))</f>
        <v>26</v>
      </c>
      <c r="P235" s="24">
        <f>IF($H235&gt;265,ROUND($H235*0.4,0),VLOOKUP($H235,'Office of Allowances Appendix B'!$A$1:$E$266,4,FALSE))</f>
        <v>41</v>
      </c>
      <c r="Q235" s="24">
        <f t="shared" si="21"/>
        <v>20</v>
      </c>
    </row>
    <row r="236" spans="1:17" x14ac:dyDescent="0.3">
      <c r="A236" t="s">
        <v>499</v>
      </c>
      <c r="B236" t="s">
        <v>555</v>
      </c>
      <c r="C236" t="s">
        <v>556</v>
      </c>
      <c r="D236" t="s">
        <v>113</v>
      </c>
      <c r="E236" s="82">
        <v>45658</v>
      </c>
      <c r="F236" s="82">
        <v>46022</v>
      </c>
      <c r="G236">
        <v>203</v>
      </c>
      <c r="H236">
        <v>118</v>
      </c>
      <c r="I236">
        <f t="shared" si="19"/>
        <v>321</v>
      </c>
      <c r="J236" s="71">
        <v>45323</v>
      </c>
      <c r="L236">
        <v>12243</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47</v>
      </c>
      <c r="Q236" s="24">
        <f t="shared" si="21"/>
        <v>23</v>
      </c>
    </row>
    <row r="237" spans="1:17" x14ac:dyDescent="0.3">
      <c r="A237" t="s">
        <v>499</v>
      </c>
      <c r="B237" t="s">
        <v>557</v>
      </c>
      <c r="C237" t="s">
        <v>558</v>
      </c>
      <c r="D237" t="s">
        <v>113</v>
      </c>
      <c r="E237" s="82">
        <v>45658</v>
      </c>
      <c r="F237" s="82">
        <v>46022</v>
      </c>
      <c r="G237">
        <v>196</v>
      </c>
      <c r="H237">
        <v>123</v>
      </c>
      <c r="I237">
        <f t="shared" si="19"/>
        <v>319</v>
      </c>
      <c r="J237" s="71">
        <v>45108</v>
      </c>
      <c r="L237">
        <v>11134</v>
      </c>
      <c r="N237" s="24">
        <f>IF($H237&gt;265,ROUND($H237*0.15,0),VLOOKUP($H237,'Office of Allowances Appendix B'!$A$1:$E$266,2,FALSE))</f>
        <v>18</v>
      </c>
      <c r="O237" s="24">
        <f>IF($H237&gt;265,ROUND($H237*0.25,0),VLOOKUP($H237,'Office of Allowances Appendix B'!$A$1:$E$266,3,FALSE))</f>
        <v>31</v>
      </c>
      <c r="P237" s="24">
        <f>IF($H237&gt;265,ROUND($H237*0.4,0),VLOOKUP($H237,'Office of Allowances Appendix B'!$A$1:$E$266,4,FALSE))</f>
        <v>49</v>
      </c>
      <c r="Q237" s="24">
        <f t="shared" si="21"/>
        <v>25</v>
      </c>
    </row>
    <row r="238" spans="1:17" x14ac:dyDescent="0.3">
      <c r="A238" t="s">
        <v>499</v>
      </c>
      <c r="B238" t="s">
        <v>559</v>
      </c>
      <c r="C238" t="s">
        <v>560</v>
      </c>
      <c r="D238" t="s">
        <v>113</v>
      </c>
      <c r="E238" s="82">
        <v>45658</v>
      </c>
      <c r="F238" s="82">
        <v>46022</v>
      </c>
      <c r="G238">
        <v>178</v>
      </c>
      <c r="H238">
        <v>120</v>
      </c>
      <c r="I238">
        <f t="shared" si="19"/>
        <v>298</v>
      </c>
      <c r="J238" s="71">
        <v>45658</v>
      </c>
      <c r="L238">
        <v>12240</v>
      </c>
      <c r="N238" s="24">
        <f>IF($H238&gt;265,ROUND($H238*0.15,0),VLOOKUP($H238,'Office of Allowances Appendix B'!$A$1:$E$266,2,FALSE))</f>
        <v>18</v>
      </c>
      <c r="O238" s="24">
        <f>IF($H238&gt;265,ROUND($H238*0.25,0),VLOOKUP($H238,'Office of Allowances Appendix B'!$A$1:$E$266,3,FALSE))</f>
        <v>30</v>
      </c>
      <c r="P238" s="24">
        <f>IF($H238&gt;265,ROUND($H238*0.4,0),VLOOKUP($H238,'Office of Allowances Appendix B'!$A$1:$E$266,4,FALSE))</f>
        <v>48</v>
      </c>
      <c r="Q238" s="24">
        <f t="shared" si="21"/>
        <v>24</v>
      </c>
    </row>
    <row r="239" spans="1:17" x14ac:dyDescent="0.3">
      <c r="A239" t="s">
        <v>561</v>
      </c>
      <c r="B239" t="s">
        <v>562</v>
      </c>
      <c r="C239" t="s">
        <v>563</v>
      </c>
      <c r="D239" t="s">
        <v>113</v>
      </c>
      <c r="E239" s="82">
        <v>45658</v>
      </c>
      <c r="F239" s="82">
        <v>46022</v>
      </c>
      <c r="G239">
        <v>285</v>
      </c>
      <c r="H239">
        <v>117</v>
      </c>
      <c r="I239">
        <f t="shared" si="19"/>
        <v>402</v>
      </c>
      <c r="J239" s="71">
        <v>45566</v>
      </c>
      <c r="L239">
        <v>11135</v>
      </c>
      <c r="N239" s="24">
        <f>IF($H239&gt;265,ROUND($H239*0.15,0),VLOOKUP($H239,'Office of Allowances Appendix B'!$A$1:$E$266,2,FALSE))</f>
        <v>18</v>
      </c>
      <c r="O239" s="24">
        <f>IF($H239&gt;265,ROUND($H239*0.25,0),VLOOKUP($H239,'Office of Allowances Appendix B'!$A$1:$E$266,3,FALSE))</f>
        <v>29</v>
      </c>
      <c r="P239" s="24">
        <f>IF($H239&gt;265,ROUND($H239*0.4,0),VLOOKUP($H239,'Office of Allowances Appendix B'!$A$1:$E$266,4,FALSE))</f>
        <v>47</v>
      </c>
      <c r="Q239" s="24">
        <f t="shared" si="21"/>
        <v>23</v>
      </c>
    </row>
    <row r="240" spans="1:17" x14ac:dyDescent="0.3">
      <c r="A240" t="s">
        <v>564</v>
      </c>
      <c r="B240" t="s">
        <v>109</v>
      </c>
      <c r="C240" t="s">
        <v>565</v>
      </c>
      <c r="D240" t="s">
        <v>113</v>
      </c>
      <c r="E240" s="82">
        <v>45658</v>
      </c>
      <c r="F240" s="82">
        <v>46022</v>
      </c>
      <c r="G240">
        <v>117</v>
      </c>
      <c r="H240">
        <v>73</v>
      </c>
      <c r="I240">
        <f t="shared" si="19"/>
        <v>190</v>
      </c>
      <c r="J240" s="71">
        <v>45627</v>
      </c>
      <c r="K240">
        <v>2</v>
      </c>
      <c r="L240">
        <v>11744</v>
      </c>
      <c r="N240" s="24">
        <f>IF($H240&gt;265,ROUND($H240*0.15,0),VLOOKUP($H240,'Office of Allowances Appendix B'!$A$1:$E$266,2,FALSE))</f>
        <v>11</v>
      </c>
      <c r="O240" s="24">
        <f>IF($H240&gt;265,ROUND($H240*0.25,0),VLOOKUP($H240,'Office of Allowances Appendix B'!$A$1:$E$266,3,FALSE))</f>
        <v>18</v>
      </c>
      <c r="P240" s="24">
        <f>IF($H240&gt;265,ROUND($H240*0.4,0),VLOOKUP($H240,'Office of Allowances Appendix B'!$A$1:$E$266,4,FALSE))</f>
        <v>29</v>
      </c>
      <c r="Q240" s="24">
        <f t="shared" si="21"/>
        <v>15</v>
      </c>
    </row>
    <row r="241" spans="1:17" x14ac:dyDescent="0.3">
      <c r="A241" t="s">
        <v>564</v>
      </c>
      <c r="B241" t="s">
        <v>566</v>
      </c>
      <c r="C241" t="s">
        <v>567</v>
      </c>
      <c r="D241" t="s">
        <v>113</v>
      </c>
      <c r="E241" s="82">
        <v>45658</v>
      </c>
      <c r="F241" s="82">
        <v>46022</v>
      </c>
      <c r="G241">
        <v>190</v>
      </c>
      <c r="H241">
        <v>103</v>
      </c>
      <c r="I241">
        <f t="shared" si="19"/>
        <v>293</v>
      </c>
      <c r="J241" s="71">
        <v>45627</v>
      </c>
      <c r="L241">
        <v>10041</v>
      </c>
      <c r="N241" s="24">
        <f>IF($H241&gt;265,ROUND($H241*0.15,0),VLOOKUP($H241,'Office of Allowances Appendix B'!$A$1:$E$266,2,FALSE))</f>
        <v>15</v>
      </c>
      <c r="O241" s="24">
        <f>IF($H241&gt;265,ROUND($H241*0.25,0),VLOOKUP($H241,'Office of Allowances Appendix B'!$A$1:$E$266,3,FALSE))</f>
        <v>26</v>
      </c>
      <c r="P241" s="24">
        <f>IF($H241&gt;265,ROUND($H241*0.4,0),VLOOKUP($H241,'Office of Allowances Appendix B'!$A$1:$E$266,4,FALSE))</f>
        <v>41</v>
      </c>
      <c r="Q241" s="24">
        <f t="shared" si="21"/>
        <v>21</v>
      </c>
    </row>
    <row r="242" spans="1:17" x14ac:dyDescent="0.3">
      <c r="A242" t="s">
        <v>564</v>
      </c>
      <c r="B242" t="s">
        <v>568</v>
      </c>
      <c r="C242" t="s">
        <v>569</v>
      </c>
      <c r="D242" t="s">
        <v>113</v>
      </c>
      <c r="E242" s="82">
        <v>45658</v>
      </c>
      <c r="F242" s="82">
        <v>46022</v>
      </c>
      <c r="G242">
        <v>399</v>
      </c>
      <c r="H242">
        <v>164</v>
      </c>
      <c r="I242">
        <f t="shared" si="19"/>
        <v>563</v>
      </c>
      <c r="J242" s="71">
        <v>45627</v>
      </c>
      <c r="L242">
        <v>10040</v>
      </c>
      <c r="N242" s="24">
        <f>IF($H242&gt;265,ROUND($H242*0.15,0),VLOOKUP($H242,'Office of Allowances Appendix B'!$A$1:$E$266,2,FALSE))</f>
        <v>25</v>
      </c>
      <c r="O242" s="24">
        <f>IF($H242&gt;265,ROUND($H242*0.25,0),VLOOKUP($H242,'Office of Allowances Appendix B'!$A$1:$E$266,3,FALSE))</f>
        <v>41</v>
      </c>
      <c r="P242" s="24">
        <f>IF($H242&gt;265,ROUND($H242*0.4,0),VLOOKUP($H242,'Office of Allowances Appendix B'!$A$1:$E$266,4,FALSE))</f>
        <v>65</v>
      </c>
      <c r="Q242" s="24">
        <f t="shared" si="21"/>
        <v>33</v>
      </c>
    </row>
    <row r="243" spans="1:17" x14ac:dyDescent="0.3">
      <c r="A243" t="s">
        <v>564</v>
      </c>
      <c r="B243" t="s">
        <v>570</v>
      </c>
      <c r="C243" t="s">
        <v>571</v>
      </c>
      <c r="D243" t="s">
        <v>113</v>
      </c>
      <c r="E243" s="82">
        <v>45658</v>
      </c>
      <c r="F243" s="82">
        <v>46022</v>
      </c>
      <c r="G243">
        <v>189</v>
      </c>
      <c r="H243">
        <v>118</v>
      </c>
      <c r="I243">
        <f t="shared" si="19"/>
        <v>307</v>
      </c>
      <c r="J243" s="71">
        <v>45627</v>
      </c>
      <c r="K243">
        <v>2</v>
      </c>
      <c r="L243">
        <v>13582</v>
      </c>
      <c r="N243" s="24">
        <f>IF($H243&gt;265,ROUND($H243*0.15,0),VLOOKUP($H243,'Office of Allowances Appendix B'!$A$1:$E$266,2,FALSE))</f>
        <v>18</v>
      </c>
      <c r="O243" s="24">
        <f>IF($H243&gt;265,ROUND($H243*0.25,0),VLOOKUP($H243,'Office of Allowances Appendix B'!$A$1:$E$266,3,FALSE))</f>
        <v>30</v>
      </c>
      <c r="P243" s="24">
        <f>IF($H243&gt;265,ROUND($H243*0.4,0),VLOOKUP($H243,'Office of Allowances Appendix B'!$A$1:$E$266,4,FALSE))</f>
        <v>47</v>
      </c>
      <c r="Q243" s="24">
        <f t="shared" si="21"/>
        <v>23</v>
      </c>
    </row>
    <row r="244" spans="1:17" x14ac:dyDescent="0.3">
      <c r="A244" t="s">
        <v>564</v>
      </c>
      <c r="B244" t="s">
        <v>572</v>
      </c>
      <c r="C244" t="s">
        <v>573</v>
      </c>
      <c r="D244" t="s">
        <v>113</v>
      </c>
      <c r="E244" s="82">
        <v>45658</v>
      </c>
      <c r="F244" s="82">
        <v>46022</v>
      </c>
      <c r="G244">
        <v>113</v>
      </c>
      <c r="H244">
        <v>82</v>
      </c>
      <c r="I244">
        <f t="shared" si="19"/>
        <v>195</v>
      </c>
      <c r="J244" s="71">
        <v>45627</v>
      </c>
      <c r="K244">
        <v>2</v>
      </c>
      <c r="L244">
        <v>12484</v>
      </c>
      <c r="N244" s="24">
        <f>IF($H244&gt;265,ROUND($H244*0.15,0),VLOOKUP($H244,'Office of Allowances Appendix B'!$A$1:$E$266,2,FALSE))</f>
        <v>12</v>
      </c>
      <c r="O244" s="24">
        <f>IF($H244&gt;265,ROUND($H244*0.25,0),VLOOKUP($H244,'Office of Allowances Appendix B'!$A$1:$E$266,3,FALSE))</f>
        <v>21</v>
      </c>
      <c r="P244" s="24">
        <f>IF($H244&gt;265,ROUND($H244*0.4,0),VLOOKUP($H244,'Office of Allowances Appendix B'!$A$1:$E$266,4,FALSE))</f>
        <v>33</v>
      </c>
      <c r="Q244" s="24">
        <f t="shared" si="21"/>
        <v>16</v>
      </c>
    </row>
    <row r="245" spans="1:17" x14ac:dyDescent="0.3">
      <c r="A245" t="s">
        <v>564</v>
      </c>
      <c r="B245" t="s">
        <v>574</v>
      </c>
      <c r="C245" t="s">
        <v>575</v>
      </c>
      <c r="D245" t="s">
        <v>113</v>
      </c>
      <c r="E245" s="82">
        <v>45658</v>
      </c>
      <c r="F245" s="82">
        <v>46022</v>
      </c>
      <c r="G245">
        <v>238</v>
      </c>
      <c r="H245">
        <v>114</v>
      </c>
      <c r="I245">
        <f t="shared" si="19"/>
        <v>352</v>
      </c>
      <c r="J245" s="71">
        <v>45627</v>
      </c>
      <c r="L245">
        <v>10042</v>
      </c>
      <c r="N245" s="24">
        <f>IF($H245&gt;265,ROUND($H245*0.15,0),VLOOKUP($H245,'Office of Allowances Appendix B'!$A$1:$E$266,2,FALSE))</f>
        <v>17</v>
      </c>
      <c r="O245" s="24">
        <f>IF($H245&gt;265,ROUND($H245*0.25,0),VLOOKUP($H245,'Office of Allowances Appendix B'!$A$1:$E$266,3,FALSE))</f>
        <v>29</v>
      </c>
      <c r="P245" s="24">
        <f>IF($H245&gt;265,ROUND($H245*0.4,0),VLOOKUP($H245,'Office of Allowances Appendix B'!$A$1:$E$266,4,FALSE))</f>
        <v>45</v>
      </c>
      <c r="Q245" s="24">
        <f t="shared" si="21"/>
        <v>23</v>
      </c>
    </row>
    <row r="246" spans="1:17" x14ac:dyDescent="0.3">
      <c r="A246" t="s">
        <v>564</v>
      </c>
      <c r="B246" t="s">
        <v>576</v>
      </c>
      <c r="C246" t="s">
        <v>577</v>
      </c>
      <c r="D246" t="s">
        <v>113</v>
      </c>
      <c r="E246" s="82">
        <v>45658</v>
      </c>
      <c r="F246" s="82">
        <v>46022</v>
      </c>
      <c r="G246">
        <v>381</v>
      </c>
      <c r="H246">
        <v>150</v>
      </c>
      <c r="I246">
        <f t="shared" si="19"/>
        <v>531</v>
      </c>
      <c r="J246" s="71">
        <v>45627</v>
      </c>
      <c r="L246">
        <v>11136</v>
      </c>
      <c r="N246" s="24">
        <f>IF($H246&gt;265,ROUND($H246*0.15,0),VLOOKUP($H246,'Office of Allowances Appendix B'!$A$1:$E$266,2,FALSE))</f>
        <v>23</v>
      </c>
      <c r="O246" s="24">
        <f>IF($H246&gt;265,ROUND($H246*0.25,0),VLOOKUP($H246,'Office of Allowances Appendix B'!$A$1:$E$266,3,FALSE))</f>
        <v>37</v>
      </c>
      <c r="P246" s="24">
        <f>IF($H246&gt;265,ROUND($H246*0.4,0),VLOOKUP($H246,'Office of Allowances Appendix B'!$A$1:$E$266,4,FALSE))</f>
        <v>60</v>
      </c>
      <c r="Q246" s="24">
        <f t="shared" si="21"/>
        <v>30</v>
      </c>
    </row>
    <row r="247" spans="1:17" x14ac:dyDescent="0.3">
      <c r="A247" t="s">
        <v>564</v>
      </c>
      <c r="B247" t="s">
        <v>578</v>
      </c>
      <c r="C247" t="s">
        <v>579</v>
      </c>
      <c r="D247" t="s">
        <v>113</v>
      </c>
      <c r="E247" s="82">
        <v>45658</v>
      </c>
      <c r="F247" s="82">
        <v>46022</v>
      </c>
      <c r="G247">
        <v>121</v>
      </c>
      <c r="H247">
        <v>87</v>
      </c>
      <c r="I247">
        <f t="shared" si="19"/>
        <v>208</v>
      </c>
      <c r="J247" s="71">
        <v>45627</v>
      </c>
      <c r="L247">
        <v>91150</v>
      </c>
      <c r="N247" s="24">
        <f>IF($H247&gt;265,ROUND($H247*0.15,0),VLOOKUP($H247,'Office of Allowances Appendix B'!$A$1:$E$266,2,FALSE))</f>
        <v>13</v>
      </c>
      <c r="O247" s="24">
        <f>IF($H247&gt;265,ROUND($H247*0.25,0),VLOOKUP($H247,'Office of Allowances Appendix B'!$A$1:$E$266,3,FALSE))</f>
        <v>22</v>
      </c>
      <c r="P247" s="24">
        <f>IF($H247&gt;265,ROUND($H247*0.4,0),VLOOKUP($H247,'Office of Allowances Appendix B'!$A$1:$E$266,4,FALSE))</f>
        <v>35</v>
      </c>
      <c r="Q247" s="24">
        <f t="shared" si="21"/>
        <v>17</v>
      </c>
    </row>
    <row r="248" spans="1:17" x14ac:dyDescent="0.3">
      <c r="A248" t="s">
        <v>564</v>
      </c>
      <c r="B248" t="s">
        <v>580</v>
      </c>
      <c r="C248" t="s">
        <v>581</v>
      </c>
      <c r="D248" t="s">
        <v>113</v>
      </c>
      <c r="E248" s="82">
        <v>45658</v>
      </c>
      <c r="F248" s="82">
        <v>46022</v>
      </c>
      <c r="G248">
        <v>222</v>
      </c>
      <c r="H248">
        <v>121</v>
      </c>
      <c r="I248">
        <f t="shared" si="19"/>
        <v>343</v>
      </c>
      <c r="J248" s="71">
        <v>45627</v>
      </c>
      <c r="L248">
        <v>12415</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49</v>
      </c>
      <c r="Q248" s="24">
        <f t="shared" si="21"/>
        <v>24</v>
      </c>
    </row>
    <row r="249" spans="1:17" x14ac:dyDescent="0.3">
      <c r="A249" t="s">
        <v>564</v>
      </c>
      <c r="B249" t="s">
        <v>582</v>
      </c>
      <c r="C249" t="s">
        <v>583</v>
      </c>
      <c r="D249" t="s">
        <v>113</v>
      </c>
      <c r="E249" s="82">
        <v>45658</v>
      </c>
      <c r="F249" s="82">
        <v>46022</v>
      </c>
      <c r="G249">
        <v>140</v>
      </c>
      <c r="H249">
        <v>73</v>
      </c>
      <c r="I249">
        <f t="shared" si="19"/>
        <v>213</v>
      </c>
      <c r="J249" s="71">
        <v>45627</v>
      </c>
      <c r="L249">
        <v>91154</v>
      </c>
      <c r="N249" s="24">
        <f>IF($H249&gt;265,ROUND($H249*0.15,0),VLOOKUP($H249,'Office of Allowances Appendix B'!$A$1:$E$266,2,FALSE))</f>
        <v>11</v>
      </c>
      <c r="O249" s="24">
        <f>IF($H249&gt;265,ROUND($H249*0.25,0),VLOOKUP($H249,'Office of Allowances Appendix B'!$A$1:$E$266,3,FALSE))</f>
        <v>18</v>
      </c>
      <c r="P249" s="24">
        <f>IF($H249&gt;265,ROUND($H249*0.4,0),VLOOKUP($H249,'Office of Allowances Appendix B'!$A$1:$E$266,4,FALSE))</f>
        <v>29</v>
      </c>
      <c r="Q249" s="24">
        <f t="shared" si="21"/>
        <v>15</v>
      </c>
    </row>
    <row r="250" spans="1:17" x14ac:dyDescent="0.3">
      <c r="A250" t="s">
        <v>564</v>
      </c>
      <c r="B250" t="s">
        <v>584</v>
      </c>
      <c r="C250" t="s">
        <v>585</v>
      </c>
      <c r="D250" t="s">
        <v>113</v>
      </c>
      <c r="E250" s="82">
        <v>45658</v>
      </c>
      <c r="F250" s="82">
        <v>46022</v>
      </c>
      <c r="G250">
        <v>173</v>
      </c>
      <c r="H250">
        <v>71</v>
      </c>
      <c r="I250">
        <f t="shared" si="19"/>
        <v>244</v>
      </c>
      <c r="J250" s="71">
        <v>44440</v>
      </c>
      <c r="L250">
        <v>11999</v>
      </c>
      <c r="N250" s="24">
        <f>IF($H250&gt;265,ROUND($H250*0.15,0),VLOOKUP($H250,'Office of Allowances Appendix B'!$A$1:$E$266,2,FALSE))</f>
        <v>11</v>
      </c>
      <c r="O250" s="24">
        <f>IF($H250&gt;265,ROUND($H250*0.25,0),VLOOKUP($H250,'Office of Allowances Appendix B'!$A$1:$E$266,3,FALSE))</f>
        <v>18</v>
      </c>
      <c r="P250" s="24">
        <f>IF($H250&gt;265,ROUND($H250*0.4,0),VLOOKUP($H250,'Office of Allowances Appendix B'!$A$1:$E$266,4,FALSE))</f>
        <v>28</v>
      </c>
      <c r="Q250" s="24">
        <f t="shared" si="21"/>
        <v>14</v>
      </c>
    </row>
    <row r="251" spans="1:17" x14ac:dyDescent="0.3">
      <c r="A251" t="s">
        <v>564</v>
      </c>
      <c r="B251" t="s">
        <v>586</v>
      </c>
      <c r="C251" t="s">
        <v>587</v>
      </c>
      <c r="D251" t="s">
        <v>113</v>
      </c>
      <c r="E251" s="82">
        <v>45658</v>
      </c>
      <c r="F251" s="82">
        <v>46022</v>
      </c>
      <c r="G251">
        <v>117</v>
      </c>
      <c r="H251">
        <v>73</v>
      </c>
      <c r="I251">
        <f t="shared" si="19"/>
        <v>190</v>
      </c>
      <c r="J251" s="71">
        <v>45627</v>
      </c>
      <c r="L251">
        <v>91146</v>
      </c>
      <c r="N251" s="24">
        <f>IF($H251&gt;265,ROUND($H251*0.15,0),VLOOKUP($H251,'Office of Allowances Appendix B'!$A$1:$E$266,2,FALSE))</f>
        <v>11</v>
      </c>
      <c r="O251" s="24">
        <f>IF($H251&gt;265,ROUND($H251*0.25,0),VLOOKUP($H251,'Office of Allowances Appendix B'!$A$1:$E$266,3,FALSE))</f>
        <v>18</v>
      </c>
      <c r="P251" s="24">
        <f>IF($H251&gt;265,ROUND($H251*0.4,0),VLOOKUP($H251,'Office of Allowances Appendix B'!$A$1:$E$266,4,FALSE))</f>
        <v>29</v>
      </c>
      <c r="Q251" s="24">
        <f t="shared" si="21"/>
        <v>15</v>
      </c>
    </row>
    <row r="252" spans="1:17" x14ac:dyDescent="0.3">
      <c r="A252" t="s">
        <v>564</v>
      </c>
      <c r="B252" t="s">
        <v>588</v>
      </c>
      <c r="C252" t="s">
        <v>589</v>
      </c>
      <c r="D252" t="s">
        <v>113</v>
      </c>
      <c r="E252" s="82">
        <v>45658</v>
      </c>
      <c r="F252" s="82">
        <v>46022</v>
      </c>
      <c r="G252">
        <v>225</v>
      </c>
      <c r="H252">
        <v>111</v>
      </c>
      <c r="I252">
        <f t="shared" si="19"/>
        <v>336</v>
      </c>
      <c r="J252" s="71">
        <v>45627</v>
      </c>
      <c r="L252">
        <v>12648</v>
      </c>
      <c r="N252" s="24">
        <f>IF($H252&gt;265,ROUND($H252*0.15,0),VLOOKUP($H252,'Office of Allowances Appendix B'!$A$1:$E$266,2,FALSE))</f>
        <v>17</v>
      </c>
      <c r="O252" s="24">
        <f>IF($H252&gt;265,ROUND($H252*0.25,0),VLOOKUP($H252,'Office of Allowances Appendix B'!$A$1:$E$266,3,FALSE))</f>
        <v>28</v>
      </c>
      <c r="P252" s="24">
        <f>IF($H252&gt;265,ROUND($H252*0.4,0),VLOOKUP($H252,'Office of Allowances Appendix B'!$A$1:$E$266,4,FALSE))</f>
        <v>44</v>
      </c>
      <c r="Q252" s="24">
        <f t="shared" si="21"/>
        <v>22</v>
      </c>
    </row>
    <row r="253" spans="1:17" x14ac:dyDescent="0.3">
      <c r="A253" t="s">
        <v>564</v>
      </c>
      <c r="B253" t="s">
        <v>590</v>
      </c>
      <c r="C253" t="s">
        <v>591</v>
      </c>
      <c r="D253" t="s">
        <v>113</v>
      </c>
      <c r="E253" s="82">
        <v>45658</v>
      </c>
      <c r="F253" s="82">
        <v>46022</v>
      </c>
      <c r="G253">
        <v>94</v>
      </c>
      <c r="H253">
        <v>74</v>
      </c>
      <c r="I253">
        <f t="shared" si="19"/>
        <v>168</v>
      </c>
      <c r="J253" s="71">
        <v>45627</v>
      </c>
      <c r="L253">
        <v>91145</v>
      </c>
      <c r="N253" s="24">
        <f>IF($H253&gt;265,ROUND($H253*0.15,0),VLOOKUP($H253,'Office of Allowances Appendix B'!$A$1:$E$266,2,FALSE))</f>
        <v>11</v>
      </c>
      <c r="O253" s="24">
        <f>IF($H253&gt;265,ROUND($H253*0.25,0),VLOOKUP($H253,'Office of Allowances Appendix B'!$A$1:$E$266,3,FALSE))</f>
        <v>19</v>
      </c>
      <c r="P253" s="24">
        <f>IF($H253&gt;265,ROUND($H253*0.4,0),VLOOKUP($H253,'Office of Allowances Appendix B'!$A$1:$E$266,4,FALSE))</f>
        <v>29</v>
      </c>
      <c r="Q253" s="24">
        <f t="shared" si="21"/>
        <v>15</v>
      </c>
    </row>
    <row r="254" spans="1:17" x14ac:dyDescent="0.3">
      <c r="A254" t="s">
        <v>592</v>
      </c>
      <c r="B254" t="s">
        <v>109</v>
      </c>
      <c r="C254" t="s">
        <v>593</v>
      </c>
      <c r="D254" t="s">
        <v>113</v>
      </c>
      <c r="E254" s="82">
        <v>45658</v>
      </c>
      <c r="F254" s="82">
        <v>46022</v>
      </c>
      <c r="G254">
        <v>139</v>
      </c>
      <c r="H254">
        <v>91</v>
      </c>
      <c r="I254">
        <f t="shared" si="19"/>
        <v>230</v>
      </c>
      <c r="J254" s="71">
        <v>45383</v>
      </c>
      <c r="L254">
        <v>11829</v>
      </c>
      <c r="N254" s="24">
        <f>IF($H254&gt;265,ROUND($H254*0.15,0),VLOOKUP($H254,'Office of Allowances Appendix B'!$A$1:$E$266,2,FALSE))</f>
        <v>14</v>
      </c>
      <c r="O254" s="24">
        <f>IF($H254&gt;265,ROUND($H254*0.25,0),VLOOKUP($H254,'Office of Allowances Appendix B'!$A$1:$E$266,3,FALSE))</f>
        <v>23</v>
      </c>
      <c r="P254" s="24">
        <f>IF($H254&gt;265,ROUND($H254*0.4,0),VLOOKUP($H254,'Office of Allowances Appendix B'!$A$1:$E$266,4,FALSE))</f>
        <v>36</v>
      </c>
      <c r="Q254" s="24">
        <f t="shared" si="21"/>
        <v>18</v>
      </c>
    </row>
    <row r="255" spans="1:17" x14ac:dyDescent="0.3">
      <c r="A255" t="s">
        <v>592</v>
      </c>
      <c r="B255" t="s">
        <v>594</v>
      </c>
      <c r="C255" t="s">
        <v>595</v>
      </c>
      <c r="D255" t="s">
        <v>113</v>
      </c>
      <c r="E255" s="82">
        <v>45658</v>
      </c>
      <c r="F255" s="82">
        <v>46022</v>
      </c>
      <c r="G255">
        <v>143</v>
      </c>
      <c r="H255">
        <v>83</v>
      </c>
      <c r="I255">
        <f t="shared" si="19"/>
        <v>226</v>
      </c>
      <c r="J255" s="71">
        <v>45383</v>
      </c>
      <c r="L255">
        <v>10384</v>
      </c>
      <c r="N255" s="24">
        <f>IF($H255&gt;265,ROUND($H255*0.15,0),VLOOKUP($H255,'Office of Allowances Appendix B'!$A$1:$E$266,2,FALSE))</f>
        <v>12</v>
      </c>
      <c r="O255" s="24">
        <f>IF($H255&gt;265,ROUND($H255*0.25,0),VLOOKUP($H255,'Office of Allowances Appendix B'!$A$1:$E$266,3,FALSE))</f>
        <v>21</v>
      </c>
      <c r="P255" s="24">
        <f>IF($H255&gt;265,ROUND($H255*0.4,0),VLOOKUP($H255,'Office of Allowances Appendix B'!$A$1:$E$266,4,FALSE))</f>
        <v>33</v>
      </c>
      <c r="Q255" s="24">
        <f t="shared" si="21"/>
        <v>17</v>
      </c>
    </row>
    <row r="256" spans="1:17" x14ac:dyDescent="0.3">
      <c r="A256" t="s">
        <v>596</v>
      </c>
      <c r="B256" t="s">
        <v>109</v>
      </c>
      <c r="C256" t="s">
        <v>597</v>
      </c>
      <c r="D256" t="s">
        <v>113</v>
      </c>
      <c r="E256" s="82">
        <v>45658</v>
      </c>
      <c r="F256" s="82">
        <v>46022</v>
      </c>
      <c r="G256">
        <v>205</v>
      </c>
      <c r="H256">
        <v>101</v>
      </c>
      <c r="I256">
        <f t="shared" si="19"/>
        <v>306</v>
      </c>
      <c r="J256" s="71">
        <v>45658</v>
      </c>
      <c r="L256">
        <v>11917</v>
      </c>
      <c r="N256" s="24">
        <f>IF($H256&gt;265,ROUND($H256*0.15,0),VLOOKUP($H256,'Office of Allowances Appendix B'!$A$1:$E$266,2,FALSE))</f>
        <v>15</v>
      </c>
      <c r="O256" s="24">
        <f>IF($H256&gt;265,ROUND($H256*0.25,0),VLOOKUP($H256,'Office of Allowances Appendix B'!$A$1:$E$266,3,FALSE))</f>
        <v>25</v>
      </c>
      <c r="P256" s="24">
        <f>IF($H256&gt;265,ROUND($H256*0.4,0),VLOOKUP($H256,'Office of Allowances Appendix B'!$A$1:$E$266,4,FALSE))</f>
        <v>41</v>
      </c>
      <c r="Q256" s="24">
        <f t="shared" si="21"/>
        <v>20</v>
      </c>
    </row>
    <row r="257" spans="1:17" x14ac:dyDescent="0.3">
      <c r="A257" t="s">
        <v>596</v>
      </c>
      <c r="B257" t="s">
        <v>598</v>
      </c>
      <c r="C257" t="s">
        <v>599</v>
      </c>
      <c r="D257" t="s">
        <v>113</v>
      </c>
      <c r="E257" s="82">
        <v>45658</v>
      </c>
      <c r="F257" s="82">
        <v>46022</v>
      </c>
      <c r="G257">
        <v>205</v>
      </c>
      <c r="H257">
        <v>101</v>
      </c>
      <c r="I257">
        <f t="shared" si="19"/>
        <v>306</v>
      </c>
      <c r="J257" s="71">
        <v>45658</v>
      </c>
      <c r="L257">
        <v>11044</v>
      </c>
      <c r="N257" s="24">
        <f>IF($H257&gt;265,ROUND($H257*0.15,0),VLOOKUP($H257,'Office of Allowances Appendix B'!$A$1:$E$266,2,FALSE))</f>
        <v>15</v>
      </c>
      <c r="O257" s="24">
        <f>IF($H257&gt;265,ROUND($H257*0.25,0),VLOOKUP($H257,'Office of Allowances Appendix B'!$A$1:$E$266,3,FALSE))</f>
        <v>25</v>
      </c>
      <c r="P257" s="24">
        <f>IF($H257&gt;265,ROUND($H257*0.4,0),VLOOKUP($H257,'Office of Allowances Appendix B'!$A$1:$E$266,4,FALSE))</f>
        <v>41</v>
      </c>
      <c r="Q257" s="24">
        <f t="shared" si="21"/>
        <v>20</v>
      </c>
    </row>
    <row r="258" spans="1:17" x14ac:dyDescent="0.3">
      <c r="A258" t="s">
        <v>600</v>
      </c>
      <c r="B258" t="s">
        <v>109</v>
      </c>
      <c r="C258" t="s">
        <v>601</v>
      </c>
      <c r="D258" t="s">
        <v>113</v>
      </c>
      <c r="E258" s="82">
        <v>45658</v>
      </c>
      <c r="F258" s="82">
        <v>46022</v>
      </c>
      <c r="G258">
        <v>147</v>
      </c>
      <c r="H258">
        <v>139</v>
      </c>
      <c r="I258">
        <f t="shared" si="19"/>
        <v>286</v>
      </c>
      <c r="J258" s="71">
        <v>45383</v>
      </c>
      <c r="L258">
        <v>11745</v>
      </c>
      <c r="N258" s="24">
        <f>IF($H258&gt;265,ROUND($H258*0.15,0),VLOOKUP($H258,'Office of Allowances Appendix B'!$A$1:$E$266,2,FALSE))</f>
        <v>21</v>
      </c>
      <c r="O258" s="24">
        <f>IF($H258&gt;265,ROUND($H258*0.25,0),VLOOKUP($H258,'Office of Allowances Appendix B'!$A$1:$E$266,3,FALSE))</f>
        <v>35</v>
      </c>
      <c r="P258" s="24">
        <f>IF($H258&gt;265,ROUND($H258*0.4,0),VLOOKUP($H258,'Office of Allowances Appendix B'!$A$1:$E$266,4,FALSE))</f>
        <v>56</v>
      </c>
      <c r="Q258" s="24">
        <f t="shared" si="21"/>
        <v>27</v>
      </c>
    </row>
    <row r="259" spans="1:17" x14ac:dyDescent="0.3">
      <c r="A259" t="s">
        <v>600</v>
      </c>
      <c r="B259" t="s">
        <v>602</v>
      </c>
      <c r="C259" t="s">
        <v>603</v>
      </c>
      <c r="D259" t="s">
        <v>113</v>
      </c>
      <c r="E259" s="82">
        <v>45658</v>
      </c>
      <c r="F259" s="82">
        <v>46022</v>
      </c>
      <c r="G259">
        <v>147</v>
      </c>
      <c r="H259">
        <v>139</v>
      </c>
      <c r="I259">
        <f t="shared" si="19"/>
        <v>286</v>
      </c>
      <c r="J259" s="71">
        <v>45383</v>
      </c>
      <c r="L259">
        <v>10044</v>
      </c>
      <c r="N259" s="24">
        <f>IF($H259&gt;265,ROUND($H259*0.15,0),VLOOKUP($H259,'Office of Allowances Appendix B'!$A$1:$E$266,2,FALSE))</f>
        <v>21</v>
      </c>
      <c r="O259" s="24">
        <f>IF($H259&gt;265,ROUND($H259*0.25,0),VLOOKUP($H259,'Office of Allowances Appendix B'!$A$1:$E$266,3,FALSE))</f>
        <v>35</v>
      </c>
      <c r="P259" s="24">
        <f>IF($H259&gt;265,ROUND($H259*0.4,0),VLOOKUP($H259,'Office of Allowances Appendix B'!$A$1:$E$266,4,FALSE))</f>
        <v>56</v>
      </c>
      <c r="Q259" s="24">
        <f t="shared" si="21"/>
        <v>27</v>
      </c>
    </row>
    <row r="260" spans="1:17" x14ac:dyDescent="0.3">
      <c r="A260" t="s">
        <v>604</v>
      </c>
      <c r="B260" t="s">
        <v>109</v>
      </c>
      <c r="C260" t="s">
        <v>605</v>
      </c>
      <c r="D260" t="s">
        <v>113</v>
      </c>
      <c r="E260" s="82">
        <v>45658</v>
      </c>
      <c r="F260" s="82">
        <v>46022</v>
      </c>
      <c r="G260">
        <v>80</v>
      </c>
      <c r="H260">
        <v>76</v>
      </c>
      <c r="I260">
        <f t="shared" si="19"/>
        <v>156</v>
      </c>
      <c r="J260" s="71">
        <v>41000</v>
      </c>
      <c r="L260">
        <v>11839</v>
      </c>
      <c r="N260" s="24">
        <f>IF($H260&gt;265,ROUND($H260*0.15,0),VLOOKUP($H260,'Office of Allowances Appendix B'!$A$1:$E$266,2,FALSE))</f>
        <v>11</v>
      </c>
      <c r="O260" s="24">
        <f>IF($H260&gt;265,ROUND($H260*0.25,0),VLOOKUP($H260,'Office of Allowances Appendix B'!$A$1:$E$266,3,FALSE))</f>
        <v>19</v>
      </c>
      <c r="P260" s="24">
        <f>IF($H260&gt;265,ROUND($H260*0.4,0),VLOOKUP($H260,'Office of Allowances Appendix B'!$A$1:$E$266,4,FALSE))</f>
        <v>31</v>
      </c>
      <c r="Q260" s="24">
        <f t="shared" si="21"/>
        <v>15</v>
      </c>
    </row>
    <row r="261" spans="1:17" x14ac:dyDescent="0.3">
      <c r="A261" t="s">
        <v>604</v>
      </c>
      <c r="B261" t="s">
        <v>606</v>
      </c>
      <c r="C261" t="s">
        <v>607</v>
      </c>
      <c r="D261" t="s">
        <v>113</v>
      </c>
      <c r="E261" s="82">
        <v>45658</v>
      </c>
      <c r="F261" s="82">
        <v>46022</v>
      </c>
      <c r="G261">
        <v>209</v>
      </c>
      <c r="H261">
        <v>105</v>
      </c>
      <c r="I261">
        <f t="shared" si="19"/>
        <v>314</v>
      </c>
      <c r="J261" s="71">
        <v>45658</v>
      </c>
      <c r="L261">
        <v>10724</v>
      </c>
      <c r="N261" s="24">
        <f>IF($H261&gt;265,ROUND($H261*0.15,0),VLOOKUP($H261,'Office of Allowances Appendix B'!$A$1:$E$266,2,FALSE))</f>
        <v>16</v>
      </c>
      <c r="O261" s="24">
        <f>IF($H261&gt;265,ROUND($H261*0.25,0),VLOOKUP($H261,'Office of Allowances Appendix B'!$A$1:$E$266,3,FALSE))</f>
        <v>26</v>
      </c>
      <c r="P261" s="24">
        <f>IF($H261&gt;265,ROUND($H261*0.4,0),VLOOKUP($H261,'Office of Allowances Appendix B'!$A$1:$E$266,4,FALSE))</f>
        <v>42</v>
      </c>
      <c r="Q261" s="24">
        <f t="shared" si="21"/>
        <v>21</v>
      </c>
    </row>
    <row r="262" spans="1:17" x14ac:dyDescent="0.3">
      <c r="A262" t="s">
        <v>604</v>
      </c>
      <c r="B262" t="s">
        <v>608</v>
      </c>
      <c r="C262" t="s">
        <v>609</v>
      </c>
      <c r="D262" t="s">
        <v>113</v>
      </c>
      <c r="E262" s="82">
        <v>45658</v>
      </c>
      <c r="F262" s="82">
        <v>46022</v>
      </c>
      <c r="G262">
        <v>72</v>
      </c>
      <c r="H262">
        <v>69</v>
      </c>
      <c r="I262">
        <f t="shared" si="19"/>
        <v>141</v>
      </c>
      <c r="J262" s="71">
        <v>45658</v>
      </c>
      <c r="L262">
        <v>11489</v>
      </c>
      <c r="N262" s="24">
        <f>IF($H262&gt;265,ROUND($H262*0.15,0),VLOOKUP($H262,'Office of Allowances Appendix B'!$A$1:$E$266,2,FALSE))</f>
        <v>10</v>
      </c>
      <c r="O262" s="24">
        <f>IF($H262&gt;265,ROUND($H262*0.25,0),VLOOKUP($H262,'Office of Allowances Appendix B'!$A$1:$E$266,3,FALSE))</f>
        <v>17</v>
      </c>
      <c r="P262" s="24">
        <f>IF($H262&gt;265,ROUND($H262*0.4,0),VLOOKUP($H262,'Office of Allowances Appendix B'!$A$1:$E$266,4,FALSE))</f>
        <v>28</v>
      </c>
      <c r="Q262" s="24">
        <f t="shared" si="21"/>
        <v>14</v>
      </c>
    </row>
    <row r="263" spans="1:17" x14ac:dyDescent="0.3">
      <c r="A263" t="s">
        <v>610</v>
      </c>
      <c r="B263" t="s">
        <v>109</v>
      </c>
      <c r="C263" t="s">
        <v>611</v>
      </c>
      <c r="D263" t="s">
        <v>113</v>
      </c>
      <c r="E263" s="82">
        <v>45658</v>
      </c>
      <c r="F263" s="82">
        <v>46022</v>
      </c>
      <c r="G263">
        <v>171</v>
      </c>
      <c r="H263">
        <v>94</v>
      </c>
      <c r="I263">
        <f t="shared" si="19"/>
        <v>265</v>
      </c>
      <c r="J263" s="71">
        <v>45658</v>
      </c>
      <c r="L263">
        <v>11912</v>
      </c>
      <c r="N263" s="24">
        <f>IF($H263&gt;265,ROUND($H263*0.15,0),VLOOKUP($H263,'Office of Allowances Appendix B'!$A$1:$E$266,2,FALSE))</f>
        <v>14</v>
      </c>
      <c r="O263" s="24">
        <f>IF($H263&gt;265,ROUND($H263*0.25,0),VLOOKUP($H263,'Office of Allowances Appendix B'!$A$1:$E$266,3,FALSE))</f>
        <v>24</v>
      </c>
      <c r="P263" s="24">
        <f>IF($H263&gt;265,ROUND($H263*0.4,0),VLOOKUP($H263,'Office of Allowances Appendix B'!$A$1:$E$266,4,FALSE))</f>
        <v>37</v>
      </c>
      <c r="Q263" s="24">
        <f t="shared" si="21"/>
        <v>19</v>
      </c>
    </row>
    <row r="264" spans="1:17" x14ac:dyDescent="0.3">
      <c r="A264" t="s">
        <v>610</v>
      </c>
      <c r="B264" t="s">
        <v>612</v>
      </c>
      <c r="C264" t="s">
        <v>613</v>
      </c>
      <c r="E264" s="82">
        <v>45658</v>
      </c>
      <c r="F264" s="82">
        <v>45761</v>
      </c>
      <c r="G264">
        <v>313</v>
      </c>
      <c r="H264">
        <v>130</v>
      </c>
      <c r="I264">
        <f t="shared" si="19"/>
        <v>443</v>
      </c>
      <c r="J264" s="71">
        <v>45108</v>
      </c>
      <c r="L264">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t="s">
        <v>610</v>
      </c>
      <c r="B265" t="s">
        <v>612</v>
      </c>
      <c r="C265" t="s">
        <v>613</v>
      </c>
      <c r="D265" t="s">
        <v>113</v>
      </c>
      <c r="E265" s="82">
        <v>45762</v>
      </c>
      <c r="F265" s="82">
        <v>45945</v>
      </c>
      <c r="G265">
        <v>453</v>
      </c>
      <c r="H265">
        <v>144</v>
      </c>
      <c r="I265">
        <f t="shared" si="19"/>
        <v>597</v>
      </c>
      <c r="J265" s="71">
        <v>45108</v>
      </c>
      <c r="L265">
        <v>13394</v>
      </c>
      <c r="N265" s="24">
        <f>IF($H265&gt;265,ROUND($H265*0.15,0),VLOOKUP($H265,'Office of Allowances Appendix B'!$A$1:$E$266,2,FALSE))</f>
        <v>22</v>
      </c>
      <c r="O265" s="24">
        <f>IF($H265&gt;265,ROUND($H265*0.25,0),VLOOKUP($H265,'Office of Allowances Appendix B'!$A$1:$E$266,3,FALSE))</f>
        <v>36</v>
      </c>
      <c r="P265" s="24">
        <f>IF($H265&gt;265,ROUND($H265*0.4,0),VLOOKUP($H265,'Office of Allowances Appendix B'!$A$1:$E$266,4,FALSE))</f>
        <v>57</v>
      </c>
      <c r="Q265" s="24">
        <f t="shared" si="21"/>
        <v>29</v>
      </c>
    </row>
    <row r="266" spans="1:17" x14ac:dyDescent="0.3">
      <c r="A266" t="s">
        <v>610</v>
      </c>
      <c r="B266" t="s">
        <v>612</v>
      </c>
      <c r="C266" t="s">
        <v>613</v>
      </c>
      <c r="D266" t="s">
        <v>140</v>
      </c>
      <c r="E266" s="82">
        <v>45946</v>
      </c>
      <c r="F266" s="82">
        <v>46022</v>
      </c>
      <c r="G266">
        <v>313</v>
      </c>
      <c r="H266">
        <v>130</v>
      </c>
      <c r="I266">
        <f t="shared" si="19"/>
        <v>443</v>
      </c>
      <c r="J266" s="71">
        <v>45108</v>
      </c>
      <c r="L266">
        <v>13394</v>
      </c>
      <c r="N266" s="24">
        <f>IF($H266&gt;265,ROUND($H266*0.15,0),VLOOKUP($H266,'Office of Allowances Appendix B'!$A$1:$E$266,2,FALSE))</f>
        <v>20</v>
      </c>
      <c r="O266" s="24">
        <f>IF($H266&gt;265,ROUND($H266*0.25,0),VLOOKUP($H266,'Office of Allowances Appendix B'!$A$1:$E$266,3,FALSE))</f>
        <v>32</v>
      </c>
      <c r="P266" s="24">
        <f>IF($H266&gt;265,ROUND($H266*0.4,0),VLOOKUP($H266,'Office of Allowances Appendix B'!$A$1:$E$266,4,FALSE))</f>
        <v>52</v>
      </c>
      <c r="Q266" s="24">
        <f t="shared" si="21"/>
        <v>26</v>
      </c>
    </row>
    <row r="267" spans="1:17" x14ac:dyDescent="0.3">
      <c r="A267" t="s">
        <v>610</v>
      </c>
      <c r="B267" t="s">
        <v>614</v>
      </c>
      <c r="C267" t="s">
        <v>615</v>
      </c>
      <c r="E267" s="82">
        <v>45658</v>
      </c>
      <c r="F267" s="82">
        <v>45761</v>
      </c>
      <c r="G267">
        <v>313</v>
      </c>
      <c r="H267">
        <v>130</v>
      </c>
      <c r="I267">
        <f t="shared" si="19"/>
        <v>443</v>
      </c>
      <c r="J267" s="71">
        <v>45108</v>
      </c>
      <c r="L267">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t="s">
        <v>610</v>
      </c>
      <c r="B268" t="s">
        <v>614</v>
      </c>
      <c r="C268" t="s">
        <v>615</v>
      </c>
      <c r="D268" t="s">
        <v>113</v>
      </c>
      <c r="E268" s="82">
        <v>45762</v>
      </c>
      <c r="F268" s="82">
        <v>45945</v>
      </c>
      <c r="G268">
        <v>453</v>
      </c>
      <c r="H268">
        <v>144</v>
      </c>
      <c r="I268">
        <f t="shared" si="19"/>
        <v>597</v>
      </c>
      <c r="J268" s="71">
        <v>45108</v>
      </c>
      <c r="L268">
        <v>12718</v>
      </c>
      <c r="N268" s="24">
        <f>IF($H268&gt;265,ROUND($H268*0.15,0),VLOOKUP($H268,'Office of Allowances Appendix B'!$A$1:$E$266,2,FALSE))</f>
        <v>22</v>
      </c>
      <c r="O268" s="24">
        <f>IF($H268&gt;265,ROUND($H268*0.25,0),VLOOKUP($H268,'Office of Allowances Appendix B'!$A$1:$E$266,3,FALSE))</f>
        <v>36</v>
      </c>
      <c r="P268" s="24">
        <f>IF($H268&gt;265,ROUND($H268*0.4,0),VLOOKUP($H268,'Office of Allowances Appendix B'!$A$1:$E$266,4,FALSE))</f>
        <v>57</v>
      </c>
      <c r="Q268" s="24">
        <f t="shared" si="21"/>
        <v>29</v>
      </c>
    </row>
    <row r="269" spans="1:17" x14ac:dyDescent="0.3">
      <c r="A269" t="s">
        <v>610</v>
      </c>
      <c r="B269" t="s">
        <v>614</v>
      </c>
      <c r="C269" t="s">
        <v>615</v>
      </c>
      <c r="D269" t="s">
        <v>140</v>
      </c>
      <c r="E269" s="82">
        <v>45946</v>
      </c>
      <c r="F269" s="82">
        <v>46022</v>
      </c>
      <c r="G269">
        <v>313</v>
      </c>
      <c r="H269">
        <v>130</v>
      </c>
      <c r="I269">
        <f t="shared" si="19"/>
        <v>443</v>
      </c>
      <c r="J269" s="71">
        <v>45108</v>
      </c>
      <c r="L269">
        <v>12718</v>
      </c>
      <c r="N269" s="24">
        <f>IF($H269&gt;265,ROUND($H269*0.15,0),VLOOKUP($H269,'Office of Allowances Appendix B'!$A$1:$E$266,2,FALSE))</f>
        <v>20</v>
      </c>
      <c r="O269" s="24">
        <f>IF($H269&gt;265,ROUND($H269*0.25,0),VLOOKUP($H269,'Office of Allowances Appendix B'!$A$1:$E$266,3,FALSE))</f>
        <v>32</v>
      </c>
      <c r="P269" s="24">
        <f>IF($H269&gt;265,ROUND($H269*0.4,0),VLOOKUP($H269,'Office of Allowances Appendix B'!$A$1:$E$266,4,FALSE))</f>
        <v>52</v>
      </c>
      <c r="Q269" s="24">
        <f t="shared" ref="Q269" si="22">H269-SUM(N269:P269)</f>
        <v>26</v>
      </c>
    </row>
    <row r="270" spans="1:17" x14ac:dyDescent="0.3">
      <c r="A270" t="s">
        <v>610</v>
      </c>
      <c r="B270" t="s">
        <v>616</v>
      </c>
      <c r="C270" t="s">
        <v>617</v>
      </c>
      <c r="E270" s="82">
        <v>45658</v>
      </c>
      <c r="F270" s="82">
        <v>45838</v>
      </c>
      <c r="G270">
        <v>282</v>
      </c>
      <c r="H270">
        <v>121</v>
      </c>
      <c r="I270">
        <f t="shared" si="19"/>
        <v>403</v>
      </c>
      <c r="J270" s="71">
        <v>44805</v>
      </c>
      <c r="L270">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t="s">
        <v>610</v>
      </c>
      <c r="B271" t="s">
        <v>616</v>
      </c>
      <c r="C271" t="s">
        <v>617</v>
      </c>
      <c r="D271" t="s">
        <v>113</v>
      </c>
      <c r="E271" s="82">
        <v>45839</v>
      </c>
      <c r="F271" s="82">
        <v>45930</v>
      </c>
      <c r="G271">
        <v>412</v>
      </c>
      <c r="H271">
        <v>134</v>
      </c>
      <c r="I271">
        <f t="shared" si="19"/>
        <v>546</v>
      </c>
      <c r="J271" s="71">
        <v>44805</v>
      </c>
      <c r="L271">
        <v>12719</v>
      </c>
      <c r="N271" s="24">
        <f>IF($H271&gt;265,ROUND($H271*0.15,0),VLOOKUP($H271,'Office of Allowances Appendix B'!$A$1:$E$266,2,FALSE))</f>
        <v>20</v>
      </c>
      <c r="O271" s="24">
        <f>IF($H271&gt;265,ROUND($H271*0.25,0),VLOOKUP($H271,'Office of Allowances Appendix B'!$A$1:$E$266,3,FALSE))</f>
        <v>34</v>
      </c>
      <c r="P271" s="24">
        <f>IF($H271&gt;265,ROUND($H271*0.4,0),VLOOKUP($H271,'Office of Allowances Appendix B'!$A$1:$E$266,4,FALSE))</f>
        <v>53</v>
      </c>
      <c r="Q271" s="24">
        <f t="shared" si="21"/>
        <v>27</v>
      </c>
    </row>
    <row r="272" spans="1:17" x14ac:dyDescent="0.3">
      <c r="A272" t="s">
        <v>610</v>
      </c>
      <c r="B272" t="s">
        <v>616</v>
      </c>
      <c r="C272" t="s">
        <v>617</v>
      </c>
      <c r="D272" t="s">
        <v>140</v>
      </c>
      <c r="E272" s="82">
        <v>45931</v>
      </c>
      <c r="F272" s="82">
        <v>46022</v>
      </c>
      <c r="G272">
        <v>282</v>
      </c>
      <c r="H272">
        <v>121</v>
      </c>
      <c r="I272">
        <f t="shared" ref="I272:I338" si="23">G272+H272</f>
        <v>403</v>
      </c>
      <c r="J272" s="71">
        <v>44805</v>
      </c>
      <c r="L272">
        <v>12719</v>
      </c>
      <c r="N272" s="24">
        <f>IF($H272&gt;265,ROUND($H272*0.15,0),VLOOKUP($H272,'Office of Allowances Appendix B'!$A$1:$E$266,2,FALSE))</f>
        <v>18</v>
      </c>
      <c r="O272" s="24">
        <f>IF($H272&gt;265,ROUND($H272*0.25,0),VLOOKUP($H272,'Office of Allowances Appendix B'!$A$1:$E$266,3,FALSE))</f>
        <v>30</v>
      </c>
      <c r="P272" s="24">
        <f>IF($H272&gt;265,ROUND($H272*0.4,0),VLOOKUP($H272,'Office of Allowances Appendix B'!$A$1:$E$266,4,FALSE))</f>
        <v>49</v>
      </c>
      <c r="Q272" s="24">
        <f t="shared" ref="Q272" si="24">H272-SUM(N272:P272)</f>
        <v>24</v>
      </c>
    </row>
    <row r="273" spans="1:17" x14ac:dyDescent="0.3">
      <c r="A273" t="s">
        <v>610</v>
      </c>
      <c r="B273" t="s">
        <v>618</v>
      </c>
      <c r="C273" t="s">
        <v>619</v>
      </c>
      <c r="D273" t="s">
        <v>113</v>
      </c>
      <c r="E273" s="82">
        <v>45658</v>
      </c>
      <c r="F273" s="82">
        <v>46022</v>
      </c>
      <c r="G273">
        <v>171</v>
      </c>
      <c r="H273">
        <v>94</v>
      </c>
      <c r="I273">
        <f t="shared" si="23"/>
        <v>265</v>
      </c>
      <c r="J273" s="71">
        <v>45658</v>
      </c>
      <c r="L273">
        <v>10838</v>
      </c>
      <c r="N273" s="24">
        <f>IF($H273&gt;265,ROUND($H273*0.15,0),VLOOKUP($H273,'Office of Allowances Appendix B'!$A$1:$E$266,2,FALSE))</f>
        <v>14</v>
      </c>
      <c r="O273" s="24">
        <f>IF($H273&gt;265,ROUND($H273*0.25,0),VLOOKUP($H273,'Office of Allowances Appendix B'!$A$1:$E$266,3,FALSE))</f>
        <v>24</v>
      </c>
      <c r="P273" s="24">
        <f>IF($H273&gt;265,ROUND($H273*0.4,0),VLOOKUP($H273,'Office of Allowances Appendix B'!$A$1:$E$266,4,FALSE))</f>
        <v>37</v>
      </c>
      <c r="Q273" s="24">
        <f t="shared" si="21"/>
        <v>19</v>
      </c>
    </row>
    <row r="274" spans="1:17" x14ac:dyDescent="0.3">
      <c r="A274" t="s">
        <v>620</v>
      </c>
      <c r="B274" t="s">
        <v>109</v>
      </c>
      <c r="C274" t="s">
        <v>621</v>
      </c>
      <c r="D274" t="s">
        <v>113</v>
      </c>
      <c r="E274" s="82">
        <v>45658</v>
      </c>
      <c r="F274" s="82">
        <v>46022</v>
      </c>
      <c r="G274">
        <v>100</v>
      </c>
      <c r="H274">
        <v>49</v>
      </c>
      <c r="I274">
        <f t="shared" si="23"/>
        <v>149</v>
      </c>
      <c r="J274" s="71">
        <v>42767</v>
      </c>
      <c r="L274">
        <v>11746</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t="s">
        <v>620</v>
      </c>
      <c r="B275" t="s">
        <v>622</v>
      </c>
      <c r="C275" t="s">
        <v>623</v>
      </c>
      <c r="D275" t="s">
        <v>113</v>
      </c>
      <c r="E275" s="82">
        <v>45658</v>
      </c>
      <c r="F275" s="82">
        <v>46022</v>
      </c>
      <c r="G275">
        <v>180</v>
      </c>
      <c r="H275">
        <v>64</v>
      </c>
      <c r="I275">
        <f t="shared" si="23"/>
        <v>244</v>
      </c>
      <c r="J275" s="71">
        <v>42767</v>
      </c>
      <c r="L275">
        <v>19973</v>
      </c>
      <c r="N275" s="24">
        <f>IF($H275&gt;265,ROUND($H275*0.15,0),VLOOKUP($H275,'Office of Allowances Appendix B'!$A$1:$E$266,2,FALSE))</f>
        <v>10</v>
      </c>
      <c r="O275" s="24">
        <f>IF($H275&gt;265,ROUND($H275*0.25,0),VLOOKUP($H275,'Office of Allowances Appendix B'!$A$1:$E$266,3,FALSE))</f>
        <v>16</v>
      </c>
      <c r="P275" s="24">
        <f>IF($H275&gt;265,ROUND($H275*0.4,0),VLOOKUP($H275,'Office of Allowances Appendix B'!$A$1:$E$266,4,FALSE))</f>
        <v>25</v>
      </c>
      <c r="Q275" s="24">
        <f t="shared" si="21"/>
        <v>13</v>
      </c>
    </row>
    <row r="276" spans="1:17" x14ac:dyDescent="0.3">
      <c r="A276" t="s">
        <v>620</v>
      </c>
      <c r="B276" t="s">
        <v>624</v>
      </c>
      <c r="C276" t="s">
        <v>625</v>
      </c>
      <c r="D276" t="s">
        <v>113</v>
      </c>
      <c r="E276" s="82">
        <v>45658</v>
      </c>
      <c r="F276" s="82">
        <v>46022</v>
      </c>
      <c r="G276">
        <v>125</v>
      </c>
      <c r="H276">
        <v>52</v>
      </c>
      <c r="I276">
        <f t="shared" si="23"/>
        <v>177</v>
      </c>
      <c r="J276" s="71">
        <v>43525</v>
      </c>
      <c r="L276">
        <v>10441</v>
      </c>
      <c r="N276" s="24">
        <f>IF($H276&gt;265,ROUND($H276*0.15,0),VLOOKUP($H276,'Office of Allowances Appendix B'!$A$1:$E$266,2,FALSE))</f>
        <v>8</v>
      </c>
      <c r="O276" s="24">
        <f>IF($H276&gt;265,ROUND($H276*0.25,0),VLOOKUP($H276,'Office of Allowances Appendix B'!$A$1:$E$266,3,FALSE))</f>
        <v>13</v>
      </c>
      <c r="P276" s="24">
        <f>IF($H276&gt;265,ROUND($H276*0.4,0),VLOOKUP($H276,'Office of Allowances Appendix B'!$A$1:$E$266,4,FALSE))</f>
        <v>21</v>
      </c>
      <c r="Q276" s="24">
        <f t="shared" si="21"/>
        <v>10</v>
      </c>
    </row>
    <row r="277" spans="1:17" x14ac:dyDescent="0.3">
      <c r="A277" t="s">
        <v>620</v>
      </c>
      <c r="B277" t="s">
        <v>626</v>
      </c>
      <c r="C277" t="s">
        <v>627</v>
      </c>
      <c r="D277" t="s">
        <v>113</v>
      </c>
      <c r="E277" s="82">
        <v>45658</v>
      </c>
      <c r="F277" s="82">
        <v>46022</v>
      </c>
      <c r="G277">
        <v>275</v>
      </c>
      <c r="H277">
        <v>118</v>
      </c>
      <c r="I277">
        <f t="shared" si="23"/>
        <v>393</v>
      </c>
      <c r="J277" s="71">
        <v>44743</v>
      </c>
      <c r="L277">
        <v>10047</v>
      </c>
      <c r="N277" s="24">
        <f>IF($H277&gt;265,ROUND($H277*0.15,0),VLOOKUP($H277,'Office of Allowances Appendix B'!$A$1:$E$266,2,FALSE))</f>
        <v>18</v>
      </c>
      <c r="O277" s="24">
        <f>IF($H277&gt;265,ROUND($H277*0.25,0),VLOOKUP($H277,'Office of Allowances Appendix B'!$A$1:$E$266,3,FALSE))</f>
        <v>30</v>
      </c>
      <c r="P277" s="24">
        <f>IF($H277&gt;265,ROUND($H277*0.4,0),VLOOKUP($H277,'Office of Allowances Appendix B'!$A$1:$E$266,4,FALSE))</f>
        <v>47</v>
      </c>
      <c r="Q277" s="24">
        <f t="shared" ref="Q277:Q342" si="25">H277-SUM(N277:P277)</f>
        <v>23</v>
      </c>
    </row>
    <row r="278" spans="1:17" x14ac:dyDescent="0.3">
      <c r="A278" t="s">
        <v>620</v>
      </c>
      <c r="B278" t="s">
        <v>628</v>
      </c>
      <c r="C278" t="s">
        <v>629</v>
      </c>
      <c r="D278" t="s">
        <v>113</v>
      </c>
      <c r="E278" s="82">
        <v>45658</v>
      </c>
      <c r="F278" s="82">
        <v>46022</v>
      </c>
      <c r="G278">
        <v>100</v>
      </c>
      <c r="H278">
        <v>49</v>
      </c>
      <c r="I278">
        <f t="shared" si="23"/>
        <v>149</v>
      </c>
      <c r="J278" s="71">
        <v>42767</v>
      </c>
      <c r="L278">
        <v>19975</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620</v>
      </c>
      <c r="B279" t="s">
        <v>630</v>
      </c>
      <c r="C279" t="s">
        <v>631</v>
      </c>
      <c r="D279" t="s">
        <v>113</v>
      </c>
      <c r="E279" s="82">
        <v>45658</v>
      </c>
      <c r="F279" s="82">
        <v>46022</v>
      </c>
      <c r="G279">
        <v>110</v>
      </c>
      <c r="H279">
        <v>47</v>
      </c>
      <c r="I279">
        <f t="shared" si="23"/>
        <v>157</v>
      </c>
      <c r="J279" s="71">
        <v>42767</v>
      </c>
      <c r="L279">
        <v>19970</v>
      </c>
      <c r="N279" s="24">
        <f>IF($H279&gt;265,ROUND($H279*0.15,0),VLOOKUP($H279,'Office of Allowances Appendix B'!$A$1:$E$266,2,FALSE))</f>
        <v>7</v>
      </c>
      <c r="O279" s="24">
        <f>IF($H279&gt;265,ROUND($H279*0.25,0),VLOOKUP($H279,'Office of Allowances Appendix B'!$A$1:$E$266,3,FALSE))</f>
        <v>12</v>
      </c>
      <c r="P279" s="24">
        <f>IF($H279&gt;265,ROUND($H279*0.4,0),VLOOKUP($H279,'Office of Allowances Appendix B'!$A$1:$E$266,4,FALSE))</f>
        <v>19</v>
      </c>
      <c r="Q279" s="24">
        <f t="shared" si="25"/>
        <v>9</v>
      </c>
    </row>
    <row r="280" spans="1:17" x14ac:dyDescent="0.3">
      <c r="A280" t="s">
        <v>620</v>
      </c>
      <c r="B280" t="s">
        <v>497</v>
      </c>
      <c r="C280" t="s">
        <v>632</v>
      </c>
      <c r="D280" t="s">
        <v>113</v>
      </c>
      <c r="E280" s="82">
        <v>45658</v>
      </c>
      <c r="F280" s="82">
        <v>46022</v>
      </c>
      <c r="G280">
        <v>130</v>
      </c>
      <c r="H280">
        <v>60</v>
      </c>
      <c r="I280">
        <f t="shared" si="23"/>
        <v>190</v>
      </c>
      <c r="J280" s="71">
        <v>42767</v>
      </c>
      <c r="L280">
        <v>13872</v>
      </c>
      <c r="N280" s="24">
        <f>IF($H280&gt;265,ROUND($H280*0.15,0),VLOOKUP($H280,'Office of Allowances Appendix B'!$A$1:$E$266,2,FALSE))</f>
        <v>9</v>
      </c>
      <c r="O280" s="24">
        <f>IF($H280&gt;265,ROUND($H280*0.25,0),VLOOKUP($H280,'Office of Allowances Appendix B'!$A$1:$E$266,3,FALSE))</f>
        <v>15</v>
      </c>
      <c r="P280" s="24">
        <f>IF($H280&gt;265,ROUND($H280*0.4,0),VLOOKUP($H280,'Office of Allowances Appendix B'!$A$1:$E$266,4,FALSE))</f>
        <v>24</v>
      </c>
      <c r="Q280" s="24">
        <f t="shared" si="25"/>
        <v>12</v>
      </c>
    </row>
    <row r="281" spans="1:17" x14ac:dyDescent="0.3">
      <c r="A281" t="s">
        <v>620</v>
      </c>
      <c r="B281" t="s">
        <v>633</v>
      </c>
      <c r="C281" t="s">
        <v>634</v>
      </c>
      <c r="D281" t="s">
        <v>113</v>
      </c>
      <c r="E281" s="82">
        <v>45658</v>
      </c>
      <c r="F281" s="82">
        <v>46022</v>
      </c>
      <c r="G281">
        <v>128</v>
      </c>
      <c r="H281">
        <v>63</v>
      </c>
      <c r="I281">
        <f t="shared" si="23"/>
        <v>191</v>
      </c>
      <c r="J281" s="71">
        <v>42767</v>
      </c>
      <c r="L281">
        <v>19972</v>
      </c>
      <c r="N281" s="24">
        <f>IF($H281&gt;265,ROUND($H281*0.15,0),VLOOKUP($H281,'Office of Allowances Appendix B'!$A$1:$E$266,2,FALSE))</f>
        <v>9</v>
      </c>
      <c r="O281" s="24">
        <f>IF($H281&gt;265,ROUND($H281*0.25,0),VLOOKUP($H281,'Office of Allowances Appendix B'!$A$1:$E$266,3,FALSE))</f>
        <v>16</v>
      </c>
      <c r="P281" s="24">
        <f>IF($H281&gt;265,ROUND($H281*0.4,0),VLOOKUP($H281,'Office of Allowances Appendix B'!$A$1:$E$266,4,FALSE))</f>
        <v>25</v>
      </c>
      <c r="Q281" s="24">
        <f t="shared" si="25"/>
        <v>13</v>
      </c>
    </row>
    <row r="282" spans="1:17" x14ac:dyDescent="0.3">
      <c r="A282" t="s">
        <v>635</v>
      </c>
      <c r="B282" t="s">
        <v>635</v>
      </c>
      <c r="C282" t="s">
        <v>636</v>
      </c>
      <c r="D282" t="s">
        <v>113</v>
      </c>
      <c r="E282" s="82">
        <v>45658</v>
      </c>
      <c r="F282" s="82">
        <v>46022</v>
      </c>
      <c r="G282">
        <v>353</v>
      </c>
      <c r="H282">
        <v>143</v>
      </c>
      <c r="I282">
        <f t="shared" si="23"/>
        <v>496</v>
      </c>
      <c r="J282" s="71">
        <v>45566</v>
      </c>
      <c r="L282">
        <v>10088</v>
      </c>
      <c r="N282" s="24">
        <f>IF($H282&gt;265,ROUND($H282*0.15,0),VLOOKUP($H282,'Office of Allowances Appendix B'!$A$1:$E$266,2,FALSE))</f>
        <v>21</v>
      </c>
      <c r="O282" s="24">
        <f>IF($H282&gt;265,ROUND($H282*0.25,0),VLOOKUP($H282,'Office of Allowances Appendix B'!$A$1:$E$266,3,FALSE))</f>
        <v>36</v>
      </c>
      <c r="P282" s="24">
        <f>IF($H282&gt;265,ROUND($H282*0.4,0),VLOOKUP($H282,'Office of Allowances Appendix B'!$A$1:$E$266,4,FALSE))</f>
        <v>57</v>
      </c>
      <c r="Q282" s="24">
        <f t="shared" si="25"/>
        <v>29</v>
      </c>
    </row>
    <row r="283" spans="1:17" x14ac:dyDescent="0.3">
      <c r="A283" t="s">
        <v>637</v>
      </c>
      <c r="B283" t="s">
        <v>109</v>
      </c>
      <c r="C283" t="s">
        <v>638</v>
      </c>
      <c r="D283" t="s">
        <v>113</v>
      </c>
      <c r="E283" s="82">
        <v>45658</v>
      </c>
      <c r="F283" s="82">
        <v>46022</v>
      </c>
      <c r="G283">
        <v>177</v>
      </c>
      <c r="H283">
        <v>98</v>
      </c>
      <c r="I283">
        <f t="shared" si="23"/>
        <v>275</v>
      </c>
      <c r="J283" s="71">
        <v>45658</v>
      </c>
      <c r="L283">
        <v>11764</v>
      </c>
      <c r="N283" s="24">
        <f>IF($H283&gt;265,ROUND($H283*0.15,0),VLOOKUP($H283,'Office of Allowances Appendix B'!$A$1:$E$266,2,FALSE))</f>
        <v>15</v>
      </c>
      <c r="O283" s="24">
        <f>IF($H283&gt;265,ROUND($H283*0.25,0),VLOOKUP($H283,'Office of Allowances Appendix B'!$A$1:$E$266,3,FALSE))</f>
        <v>25</v>
      </c>
      <c r="P283" s="24">
        <f>IF($H283&gt;265,ROUND($H283*0.4,0),VLOOKUP($H283,'Office of Allowances Appendix B'!$A$1:$E$266,4,FALSE))</f>
        <v>39</v>
      </c>
      <c r="Q283" s="24">
        <f t="shared" si="25"/>
        <v>19</v>
      </c>
    </row>
    <row r="284" spans="1:17" x14ac:dyDescent="0.3">
      <c r="A284" t="s">
        <v>637</v>
      </c>
      <c r="B284" t="s">
        <v>639</v>
      </c>
      <c r="C284" t="s">
        <v>640</v>
      </c>
      <c r="D284" t="s">
        <v>113</v>
      </c>
      <c r="E284" s="82">
        <v>45658</v>
      </c>
      <c r="F284" s="82">
        <v>46022</v>
      </c>
      <c r="G284">
        <v>274</v>
      </c>
      <c r="H284">
        <v>156</v>
      </c>
      <c r="I284">
        <f t="shared" si="23"/>
        <v>430</v>
      </c>
      <c r="J284" s="71">
        <v>45658</v>
      </c>
      <c r="L284">
        <v>13359</v>
      </c>
      <c r="N284" s="24">
        <f>IF($H284&gt;265,ROUND($H284*0.15,0),VLOOKUP($H284,'Office of Allowances Appendix B'!$A$1:$E$266,2,FALSE))</f>
        <v>23</v>
      </c>
      <c r="O284" s="24">
        <f>IF($H284&gt;265,ROUND($H284*0.25,0),VLOOKUP($H284,'Office of Allowances Appendix B'!$A$1:$E$266,3,FALSE))</f>
        <v>39</v>
      </c>
      <c r="P284" s="24">
        <f>IF($H284&gt;265,ROUND($H284*0.4,0),VLOOKUP($H284,'Office of Allowances Appendix B'!$A$1:$E$266,4,FALSE))</f>
        <v>63</v>
      </c>
      <c r="Q284" s="24">
        <f t="shared" si="25"/>
        <v>31</v>
      </c>
    </row>
    <row r="285" spans="1:17" x14ac:dyDescent="0.3">
      <c r="A285" t="s">
        <v>637</v>
      </c>
      <c r="B285" t="s">
        <v>641</v>
      </c>
      <c r="C285" t="s">
        <v>642</v>
      </c>
      <c r="D285" t="s">
        <v>113</v>
      </c>
      <c r="E285" s="82">
        <v>45658</v>
      </c>
      <c r="F285" s="82">
        <v>46022</v>
      </c>
      <c r="G285">
        <v>274</v>
      </c>
      <c r="H285">
        <v>156</v>
      </c>
      <c r="I285">
        <f t="shared" si="23"/>
        <v>430</v>
      </c>
      <c r="J285" s="71">
        <v>45658</v>
      </c>
      <c r="L285">
        <v>11139</v>
      </c>
      <c r="N285" s="24">
        <f>IF($H285&gt;265,ROUND($H285*0.15,0),VLOOKUP($H285,'Office of Allowances Appendix B'!$A$1:$E$266,2,FALSE))</f>
        <v>23</v>
      </c>
      <c r="O285" s="24">
        <f>IF($H285&gt;265,ROUND($H285*0.25,0),VLOOKUP($H285,'Office of Allowances Appendix B'!$A$1:$E$266,3,FALSE))</f>
        <v>39</v>
      </c>
      <c r="P285" s="24">
        <f>IF($H285&gt;265,ROUND($H285*0.4,0),VLOOKUP($H285,'Office of Allowances Appendix B'!$A$1:$E$266,4,FALSE))</f>
        <v>63</v>
      </c>
      <c r="Q285" s="24">
        <f t="shared" si="25"/>
        <v>31</v>
      </c>
    </row>
    <row r="286" spans="1:17" x14ac:dyDescent="0.3">
      <c r="A286" t="s">
        <v>637</v>
      </c>
      <c r="B286" t="s">
        <v>643</v>
      </c>
      <c r="C286" t="s">
        <v>644</v>
      </c>
      <c r="D286" t="s">
        <v>113</v>
      </c>
      <c r="E286" s="82">
        <v>45658</v>
      </c>
      <c r="F286" s="82">
        <v>46022</v>
      </c>
      <c r="G286">
        <v>249</v>
      </c>
      <c r="H286">
        <v>105</v>
      </c>
      <c r="I286">
        <f t="shared" si="23"/>
        <v>354</v>
      </c>
      <c r="J286" s="71">
        <v>45658</v>
      </c>
      <c r="L286">
        <v>10126</v>
      </c>
      <c r="N286" s="24">
        <f>IF($H286&gt;265,ROUND($H286*0.15,0),VLOOKUP($H286,'Office of Allowances Appendix B'!$A$1:$E$266,2,FALSE))</f>
        <v>16</v>
      </c>
      <c r="O286" s="24">
        <f>IF($H286&gt;265,ROUND($H286*0.25,0),VLOOKUP($H286,'Office of Allowances Appendix B'!$A$1:$E$266,3,FALSE))</f>
        <v>26</v>
      </c>
      <c r="P286" s="24">
        <f>IF($H286&gt;265,ROUND($H286*0.4,0),VLOOKUP($H286,'Office of Allowances Appendix B'!$A$1:$E$266,4,FALSE))</f>
        <v>42</v>
      </c>
      <c r="Q286" s="24">
        <f t="shared" si="25"/>
        <v>21</v>
      </c>
    </row>
    <row r="287" spans="1:17" x14ac:dyDescent="0.3">
      <c r="A287" t="s">
        <v>637</v>
      </c>
      <c r="B287" t="s">
        <v>645</v>
      </c>
      <c r="C287" t="s">
        <v>646</v>
      </c>
      <c r="D287" t="s">
        <v>113</v>
      </c>
      <c r="E287" s="82">
        <v>45658</v>
      </c>
      <c r="F287" s="82">
        <v>46022</v>
      </c>
      <c r="G287">
        <v>160</v>
      </c>
      <c r="H287">
        <v>92</v>
      </c>
      <c r="I287">
        <f t="shared" si="23"/>
        <v>252</v>
      </c>
      <c r="J287" s="71">
        <v>45658</v>
      </c>
      <c r="L287">
        <v>13518</v>
      </c>
      <c r="N287" s="24">
        <f>IF($H287&gt;265,ROUND($H287*0.15,0),VLOOKUP($H287,'Office of Allowances Appendix B'!$A$1:$E$266,2,FALSE))</f>
        <v>14</v>
      </c>
      <c r="O287" s="24">
        <f>IF($H287&gt;265,ROUND($H287*0.25,0),VLOOKUP($H287,'Office of Allowances Appendix B'!$A$1:$E$266,3,FALSE))</f>
        <v>23</v>
      </c>
      <c r="P287" s="24">
        <f>IF($H287&gt;265,ROUND($H287*0.4,0),VLOOKUP($H287,'Office of Allowances Appendix B'!$A$1:$E$266,4,FALSE))</f>
        <v>37</v>
      </c>
      <c r="Q287" s="24">
        <f t="shared" si="25"/>
        <v>18</v>
      </c>
    </row>
    <row r="288" spans="1:17" x14ac:dyDescent="0.3">
      <c r="A288" t="s">
        <v>647</v>
      </c>
      <c r="B288" t="s">
        <v>109</v>
      </c>
      <c r="C288" t="s">
        <v>648</v>
      </c>
      <c r="D288" t="s">
        <v>113</v>
      </c>
      <c r="E288" s="82">
        <v>45658</v>
      </c>
      <c r="F288" s="82">
        <v>46022</v>
      </c>
      <c r="G288">
        <v>139</v>
      </c>
      <c r="H288">
        <v>82</v>
      </c>
      <c r="I288">
        <f t="shared" si="23"/>
        <v>221</v>
      </c>
      <c r="J288" s="71">
        <v>43739</v>
      </c>
      <c r="L288">
        <v>11913</v>
      </c>
      <c r="N288" s="24">
        <f>IF($H288&gt;265,ROUND($H288*0.15,0),VLOOKUP($H288,'Office of Allowances Appendix B'!$A$1:$E$266,2,FALSE))</f>
        <v>12</v>
      </c>
      <c r="O288" s="24">
        <f>IF($H288&gt;265,ROUND($H288*0.25,0),VLOOKUP($H288,'Office of Allowances Appendix B'!$A$1:$E$266,3,FALSE))</f>
        <v>21</v>
      </c>
      <c r="P288" s="24">
        <f>IF($H288&gt;265,ROUND($H288*0.4,0),VLOOKUP($H288,'Office of Allowances Appendix B'!$A$1:$E$266,4,FALSE))</f>
        <v>33</v>
      </c>
      <c r="Q288" s="24">
        <f t="shared" si="25"/>
        <v>16</v>
      </c>
    </row>
    <row r="289" spans="1:17" x14ac:dyDescent="0.3">
      <c r="A289" t="s">
        <v>647</v>
      </c>
      <c r="B289" t="s">
        <v>649</v>
      </c>
      <c r="C289" t="s">
        <v>650</v>
      </c>
      <c r="D289" t="s">
        <v>113</v>
      </c>
      <c r="E289" s="82">
        <v>45658</v>
      </c>
      <c r="F289" s="82">
        <v>46022</v>
      </c>
      <c r="G289">
        <v>132</v>
      </c>
      <c r="H289">
        <v>84</v>
      </c>
      <c r="I289">
        <f t="shared" si="23"/>
        <v>216</v>
      </c>
      <c r="J289" s="71">
        <v>43739</v>
      </c>
      <c r="L289">
        <v>13581</v>
      </c>
      <c r="N289" s="24">
        <f>IF($H289&gt;265,ROUND($H289*0.15,0),VLOOKUP($H289,'Office of Allowances Appendix B'!$A$1:$E$266,2,FALSE))</f>
        <v>13</v>
      </c>
      <c r="O289" s="24">
        <f>IF($H289&gt;265,ROUND($H289*0.25,0),VLOOKUP($H289,'Office of Allowances Appendix B'!$A$1:$E$266,3,FALSE))</f>
        <v>21</v>
      </c>
      <c r="P289" s="24">
        <f>IF($H289&gt;265,ROUND($H289*0.4,0),VLOOKUP($H289,'Office of Allowances Appendix B'!$A$1:$E$266,4,FALSE))</f>
        <v>33</v>
      </c>
      <c r="Q289" s="24">
        <f t="shared" si="25"/>
        <v>17</v>
      </c>
    </row>
    <row r="290" spans="1:17" x14ac:dyDescent="0.3">
      <c r="A290" t="s">
        <v>647</v>
      </c>
      <c r="B290" t="s">
        <v>651</v>
      </c>
      <c r="C290" t="s">
        <v>652</v>
      </c>
      <c r="D290" t="s">
        <v>113</v>
      </c>
      <c r="E290" s="82">
        <v>45658</v>
      </c>
      <c r="F290" s="82">
        <v>46022</v>
      </c>
      <c r="G290">
        <v>255</v>
      </c>
      <c r="H290">
        <v>102</v>
      </c>
      <c r="I290">
        <f t="shared" si="23"/>
        <v>357</v>
      </c>
      <c r="J290" s="71">
        <v>45658</v>
      </c>
      <c r="L290">
        <v>10839</v>
      </c>
      <c r="N290" s="24">
        <f>IF($H290&gt;265,ROUND($H290*0.15,0),VLOOKUP($H290,'Office of Allowances Appendix B'!$A$1:$E$266,2,FALSE))</f>
        <v>15</v>
      </c>
      <c r="O290" s="24">
        <f>IF($H290&gt;265,ROUND($H290*0.25,0),VLOOKUP($H290,'Office of Allowances Appendix B'!$A$1:$E$266,3,FALSE))</f>
        <v>26</v>
      </c>
      <c r="P290" s="24">
        <f>IF($H290&gt;265,ROUND($H290*0.4,0),VLOOKUP($H290,'Office of Allowances Appendix B'!$A$1:$E$266,4,FALSE))</f>
        <v>41</v>
      </c>
      <c r="Q290" s="24">
        <f t="shared" si="25"/>
        <v>20</v>
      </c>
    </row>
    <row r="291" spans="1:17" x14ac:dyDescent="0.3">
      <c r="A291" t="s">
        <v>653</v>
      </c>
      <c r="B291" t="s">
        <v>109</v>
      </c>
      <c r="C291" t="s">
        <v>654</v>
      </c>
      <c r="D291" t="s">
        <v>113</v>
      </c>
      <c r="E291" s="82">
        <v>45658</v>
      </c>
      <c r="F291" s="82">
        <v>46022</v>
      </c>
      <c r="G291">
        <v>113</v>
      </c>
      <c r="H291">
        <v>63</v>
      </c>
      <c r="I291">
        <f t="shared" si="23"/>
        <v>176</v>
      </c>
      <c r="J291" s="71">
        <v>43374</v>
      </c>
      <c r="L291">
        <v>11952</v>
      </c>
      <c r="N291" s="24">
        <f>IF($H291&gt;265,ROUND($H291*0.15,0),VLOOKUP($H291,'Office of Allowances Appendix B'!$A$1:$E$266,2,FALSE))</f>
        <v>9</v>
      </c>
      <c r="O291" s="24">
        <f>IF($H291&gt;265,ROUND($H291*0.25,0),VLOOKUP($H291,'Office of Allowances Appendix B'!$A$1:$E$266,3,FALSE))</f>
        <v>16</v>
      </c>
      <c r="P291" s="24">
        <f>IF($H291&gt;265,ROUND($H291*0.4,0),VLOOKUP($H291,'Office of Allowances Appendix B'!$A$1:$E$266,4,FALSE))</f>
        <v>25</v>
      </c>
      <c r="Q291" s="24">
        <f t="shared" si="25"/>
        <v>13</v>
      </c>
    </row>
    <row r="292" spans="1:17" x14ac:dyDescent="0.3">
      <c r="A292" t="s">
        <v>653</v>
      </c>
      <c r="B292" t="s">
        <v>655</v>
      </c>
      <c r="C292" t="s">
        <v>656</v>
      </c>
      <c r="D292" t="s">
        <v>113</v>
      </c>
      <c r="E292" s="82">
        <v>45658</v>
      </c>
      <c r="F292" s="82">
        <v>46022</v>
      </c>
      <c r="G292">
        <v>168</v>
      </c>
      <c r="H292">
        <v>69</v>
      </c>
      <c r="I292">
        <f t="shared" si="23"/>
        <v>237</v>
      </c>
      <c r="J292" s="71">
        <v>43374</v>
      </c>
      <c r="L292">
        <v>11730</v>
      </c>
      <c r="N292" s="24">
        <f>IF($H292&gt;265,ROUND($H292*0.15,0),VLOOKUP($H292,'Office of Allowances Appendix B'!$A$1:$E$266,2,FALSE))</f>
        <v>10</v>
      </c>
      <c r="O292" s="24">
        <f>IF($H292&gt;265,ROUND($H292*0.25,0),VLOOKUP($H292,'Office of Allowances Appendix B'!$A$1:$E$266,3,FALSE))</f>
        <v>17</v>
      </c>
      <c r="P292" s="24">
        <f>IF($H292&gt;265,ROUND($H292*0.4,0),VLOOKUP($H292,'Office of Allowances Appendix B'!$A$1:$E$266,4,FALSE))</f>
        <v>28</v>
      </c>
      <c r="Q292" s="24">
        <f t="shared" si="25"/>
        <v>14</v>
      </c>
    </row>
    <row r="293" spans="1:17" x14ac:dyDescent="0.3">
      <c r="A293" t="s">
        <v>657</v>
      </c>
      <c r="B293" t="s">
        <v>109</v>
      </c>
      <c r="C293" t="s">
        <v>658</v>
      </c>
      <c r="D293" t="s">
        <v>113</v>
      </c>
      <c r="E293" s="82">
        <v>45658</v>
      </c>
      <c r="F293" s="82">
        <v>46022</v>
      </c>
      <c r="G293">
        <v>139</v>
      </c>
      <c r="H293">
        <v>107</v>
      </c>
      <c r="I293">
        <f t="shared" si="23"/>
        <v>246</v>
      </c>
      <c r="J293" s="71">
        <v>45536</v>
      </c>
      <c r="K293">
        <v>2</v>
      </c>
      <c r="L293">
        <v>11888</v>
      </c>
      <c r="N293" s="24">
        <f>IF($H293&gt;265,ROUND($H293*0.15,0),VLOOKUP($H293,'Office of Allowances Appendix B'!$A$1:$E$266,2,FALSE))</f>
        <v>16</v>
      </c>
      <c r="O293" s="24">
        <f>IF($H293&gt;265,ROUND($H293*0.25,0),VLOOKUP($H293,'Office of Allowances Appendix B'!$A$1:$E$266,3,FALSE))</f>
        <v>27</v>
      </c>
      <c r="P293" s="24">
        <f>IF($H293&gt;265,ROUND($H293*0.4,0),VLOOKUP($H293,'Office of Allowances Appendix B'!$A$1:$E$266,4,FALSE))</f>
        <v>43</v>
      </c>
      <c r="Q293" s="24">
        <f t="shared" si="25"/>
        <v>21</v>
      </c>
    </row>
    <row r="294" spans="1:17" x14ac:dyDescent="0.3">
      <c r="A294" t="s">
        <v>657</v>
      </c>
      <c r="B294" t="s">
        <v>659</v>
      </c>
      <c r="C294" t="s">
        <v>660</v>
      </c>
      <c r="D294" t="s">
        <v>113</v>
      </c>
      <c r="E294" s="82">
        <v>45658</v>
      </c>
      <c r="F294" s="82">
        <v>46022</v>
      </c>
      <c r="G294">
        <v>154</v>
      </c>
      <c r="H294">
        <v>122</v>
      </c>
      <c r="I294">
        <f t="shared" si="23"/>
        <v>276</v>
      </c>
      <c r="J294" s="71">
        <v>45536</v>
      </c>
      <c r="L294">
        <v>10427</v>
      </c>
      <c r="N294" s="24">
        <f>IF($H294&gt;265,ROUND($H294*0.15,0),VLOOKUP($H294,'Office of Allowances Appendix B'!$A$1:$E$266,2,FALSE))</f>
        <v>18</v>
      </c>
      <c r="O294" s="24">
        <f>IF($H294&gt;265,ROUND($H294*0.25,0),VLOOKUP($H294,'Office of Allowances Appendix B'!$A$1:$E$266,3,FALSE))</f>
        <v>31</v>
      </c>
      <c r="P294" s="24">
        <f>IF($H294&gt;265,ROUND($H294*0.4,0),VLOOKUP($H294,'Office of Allowances Appendix B'!$A$1:$E$266,4,FALSE))</f>
        <v>49</v>
      </c>
      <c r="Q294" s="24">
        <f t="shared" si="25"/>
        <v>24</v>
      </c>
    </row>
    <row r="295" spans="1:17" x14ac:dyDescent="0.3">
      <c r="A295" t="s">
        <v>657</v>
      </c>
      <c r="B295" t="s">
        <v>661</v>
      </c>
      <c r="C295" t="s">
        <v>662</v>
      </c>
      <c r="D295" t="s">
        <v>113</v>
      </c>
      <c r="E295" s="82">
        <v>45658</v>
      </c>
      <c r="F295" s="82">
        <v>46022</v>
      </c>
      <c r="G295">
        <v>139</v>
      </c>
      <c r="H295">
        <v>107</v>
      </c>
      <c r="I295">
        <f t="shared" si="23"/>
        <v>246</v>
      </c>
      <c r="J295" s="71">
        <v>45536</v>
      </c>
      <c r="L295">
        <v>11500</v>
      </c>
      <c r="N295" s="24">
        <f>IF($H295&gt;265,ROUND($H295*0.15,0),VLOOKUP($H295,'Office of Allowances Appendix B'!$A$1:$E$266,2,FALSE))</f>
        <v>16</v>
      </c>
      <c r="O295" s="24">
        <f>IF($H295&gt;265,ROUND($H295*0.25,0),VLOOKUP($H295,'Office of Allowances Appendix B'!$A$1:$E$266,3,FALSE))</f>
        <v>27</v>
      </c>
      <c r="P295" s="24">
        <f>IF($H295&gt;265,ROUND($H295*0.4,0),VLOOKUP($H295,'Office of Allowances Appendix B'!$A$1:$E$266,4,FALSE))</f>
        <v>43</v>
      </c>
      <c r="Q295" s="24">
        <f t="shared" si="25"/>
        <v>21</v>
      </c>
    </row>
    <row r="296" spans="1:17" x14ac:dyDescent="0.3">
      <c r="A296" t="s">
        <v>657</v>
      </c>
      <c r="B296" t="s">
        <v>663</v>
      </c>
      <c r="C296" t="s">
        <v>664</v>
      </c>
      <c r="D296" t="s">
        <v>113</v>
      </c>
      <c r="E296" s="82">
        <v>45658</v>
      </c>
      <c r="F296" s="82">
        <v>46022</v>
      </c>
      <c r="G296">
        <v>240</v>
      </c>
      <c r="H296">
        <v>152</v>
      </c>
      <c r="I296">
        <f t="shared" si="23"/>
        <v>392</v>
      </c>
      <c r="J296" s="71">
        <v>45536</v>
      </c>
      <c r="L296">
        <v>10424</v>
      </c>
      <c r="N296" s="24">
        <f>IF($H296&gt;265,ROUND($H296*0.15,0),VLOOKUP($H296,'Office of Allowances Appendix B'!$A$1:$E$266,2,FALSE))</f>
        <v>23</v>
      </c>
      <c r="O296" s="24">
        <f>IF($H296&gt;265,ROUND($H296*0.25,0),VLOOKUP($H296,'Office of Allowances Appendix B'!$A$1:$E$266,3,FALSE))</f>
        <v>38</v>
      </c>
      <c r="P296" s="24">
        <f>IF($H296&gt;265,ROUND($H296*0.4,0),VLOOKUP($H296,'Office of Allowances Appendix B'!$A$1:$E$266,4,FALSE))</f>
        <v>61</v>
      </c>
      <c r="Q296" s="24">
        <f t="shared" si="25"/>
        <v>30</v>
      </c>
    </row>
    <row r="297" spans="1:17" x14ac:dyDescent="0.3">
      <c r="A297" t="s">
        <v>657</v>
      </c>
      <c r="B297" t="s">
        <v>665</v>
      </c>
      <c r="C297" t="s">
        <v>666</v>
      </c>
      <c r="D297" t="s">
        <v>113</v>
      </c>
      <c r="E297" s="82">
        <v>45658</v>
      </c>
      <c r="F297" s="82">
        <v>46022</v>
      </c>
      <c r="G297">
        <v>158</v>
      </c>
      <c r="H297">
        <v>147</v>
      </c>
      <c r="I297">
        <f t="shared" si="23"/>
        <v>305</v>
      </c>
      <c r="J297" s="71">
        <v>45536</v>
      </c>
      <c r="L297">
        <v>10425</v>
      </c>
      <c r="N297" s="24">
        <f>IF($H297&gt;265,ROUND($H297*0.15,0),VLOOKUP($H297,'Office of Allowances Appendix B'!$A$1:$E$266,2,FALSE))</f>
        <v>22</v>
      </c>
      <c r="O297" s="24">
        <f>IF($H297&gt;265,ROUND($H297*0.25,0),VLOOKUP($H297,'Office of Allowances Appendix B'!$A$1:$E$266,3,FALSE))</f>
        <v>37</v>
      </c>
      <c r="P297" s="24">
        <f>IF($H297&gt;265,ROUND($H297*0.4,0),VLOOKUP($H297,'Office of Allowances Appendix B'!$A$1:$E$266,4,FALSE))</f>
        <v>59</v>
      </c>
      <c r="Q297" s="24">
        <f t="shared" si="25"/>
        <v>29</v>
      </c>
    </row>
    <row r="298" spans="1:17" x14ac:dyDescent="0.3">
      <c r="A298" t="s">
        <v>667</v>
      </c>
      <c r="B298" t="s">
        <v>109</v>
      </c>
      <c r="C298" t="s">
        <v>668</v>
      </c>
      <c r="D298" t="s">
        <v>113</v>
      </c>
      <c r="E298" s="82">
        <v>45658</v>
      </c>
      <c r="F298" s="82">
        <v>46022</v>
      </c>
      <c r="G298">
        <v>196</v>
      </c>
      <c r="H298">
        <v>100</v>
      </c>
      <c r="I298">
        <f t="shared" si="23"/>
        <v>296</v>
      </c>
      <c r="J298" s="71">
        <v>45658</v>
      </c>
      <c r="L298">
        <v>11765</v>
      </c>
      <c r="N298" s="24">
        <f>IF($H298&gt;265,ROUND($H298*0.15,0),VLOOKUP($H298,'Office of Allowances Appendix B'!$A$1:$E$266,2,FALSE))</f>
        <v>15</v>
      </c>
      <c r="O298" s="24">
        <f>IF($H298&gt;265,ROUND($H298*0.25,0),VLOOKUP($H298,'Office of Allowances Appendix B'!$A$1:$E$266,3,FALSE))</f>
        <v>25</v>
      </c>
      <c r="P298" s="24">
        <f>IF($H298&gt;265,ROUND($H298*0.4,0),VLOOKUP($H298,'Office of Allowances Appendix B'!$A$1:$E$266,4,FALSE))</f>
        <v>40</v>
      </c>
      <c r="Q298" s="24">
        <f t="shared" si="25"/>
        <v>20</v>
      </c>
    </row>
    <row r="299" spans="1:17" x14ac:dyDescent="0.3">
      <c r="A299" t="s">
        <v>667</v>
      </c>
      <c r="B299" t="s">
        <v>669</v>
      </c>
      <c r="C299" t="s">
        <v>670</v>
      </c>
      <c r="D299" t="s">
        <v>113</v>
      </c>
      <c r="E299" s="82">
        <v>45658</v>
      </c>
      <c r="F299" s="82">
        <v>46022</v>
      </c>
      <c r="G299">
        <v>186</v>
      </c>
      <c r="H299">
        <v>104</v>
      </c>
      <c r="I299">
        <f t="shared" si="23"/>
        <v>290</v>
      </c>
      <c r="J299" s="71">
        <v>45658</v>
      </c>
      <c r="L299">
        <v>12505</v>
      </c>
      <c r="N299" s="24">
        <f>IF($H299&gt;265,ROUND($H299*0.15,0),VLOOKUP($H299,'Office of Allowances Appendix B'!$A$1:$E$266,2,FALSE))</f>
        <v>16</v>
      </c>
      <c r="O299" s="24">
        <f>IF($H299&gt;265,ROUND($H299*0.25,0),VLOOKUP($H299,'Office of Allowances Appendix B'!$A$1:$E$266,3,FALSE))</f>
        <v>26</v>
      </c>
      <c r="P299" s="24">
        <f>IF($H299&gt;265,ROUND($H299*0.4,0),VLOOKUP($H299,'Office of Allowances Appendix B'!$A$1:$E$266,4,FALSE))</f>
        <v>41</v>
      </c>
      <c r="Q299" s="24">
        <f t="shared" si="25"/>
        <v>21</v>
      </c>
    </row>
    <row r="300" spans="1:17" x14ac:dyDescent="0.3">
      <c r="A300" t="s">
        <v>667</v>
      </c>
      <c r="B300" t="s">
        <v>671</v>
      </c>
      <c r="C300" t="s">
        <v>672</v>
      </c>
      <c r="D300" t="s">
        <v>113</v>
      </c>
      <c r="E300" s="82">
        <v>45658</v>
      </c>
      <c r="F300" s="82">
        <v>46022</v>
      </c>
      <c r="G300">
        <v>276</v>
      </c>
      <c r="H300">
        <v>126</v>
      </c>
      <c r="I300">
        <f t="shared" si="23"/>
        <v>402</v>
      </c>
      <c r="J300" s="71">
        <v>45658</v>
      </c>
      <c r="L300">
        <v>10129</v>
      </c>
      <c r="N300" s="24">
        <f>IF($H300&gt;265,ROUND($H300*0.15,0),VLOOKUP($H300,'Office of Allowances Appendix B'!$A$1:$E$266,2,FALSE))</f>
        <v>19</v>
      </c>
      <c r="O300" s="24">
        <f>IF($H300&gt;265,ROUND($H300*0.25,0),VLOOKUP($H300,'Office of Allowances Appendix B'!$A$1:$E$266,3,FALSE))</f>
        <v>32</v>
      </c>
      <c r="P300" s="24">
        <f>IF($H300&gt;265,ROUND($H300*0.4,0),VLOOKUP($H300,'Office of Allowances Appendix B'!$A$1:$E$266,4,FALSE))</f>
        <v>50</v>
      </c>
      <c r="Q300" s="24">
        <f t="shared" si="25"/>
        <v>25</v>
      </c>
    </row>
    <row r="301" spans="1:17" x14ac:dyDescent="0.3">
      <c r="A301" t="s">
        <v>667</v>
      </c>
      <c r="B301" t="s">
        <v>673</v>
      </c>
      <c r="C301" t="s">
        <v>674</v>
      </c>
      <c r="D301" t="s">
        <v>113</v>
      </c>
      <c r="E301" s="82">
        <v>45658</v>
      </c>
      <c r="F301" s="82">
        <v>46022</v>
      </c>
      <c r="G301">
        <v>276</v>
      </c>
      <c r="H301">
        <v>126</v>
      </c>
      <c r="I301">
        <f t="shared" si="23"/>
        <v>402</v>
      </c>
      <c r="J301" s="71">
        <v>45658</v>
      </c>
      <c r="L301">
        <v>13841</v>
      </c>
      <c r="N301" s="24">
        <f>IF($H301&gt;265,ROUND($H301*0.15,0),VLOOKUP($H301,'Office of Allowances Appendix B'!$A$1:$E$266,2,FALSE))</f>
        <v>19</v>
      </c>
      <c r="O301" s="24">
        <f>IF($H301&gt;265,ROUND($H301*0.25,0),VLOOKUP($H301,'Office of Allowances Appendix B'!$A$1:$E$266,3,FALSE))</f>
        <v>32</v>
      </c>
      <c r="P301" s="24">
        <f>IF($H301&gt;265,ROUND($H301*0.4,0),VLOOKUP($H301,'Office of Allowances Appendix B'!$A$1:$E$266,4,FALSE))</f>
        <v>50</v>
      </c>
      <c r="Q301" s="24">
        <f t="shared" si="25"/>
        <v>25</v>
      </c>
    </row>
    <row r="302" spans="1:17" x14ac:dyDescent="0.3">
      <c r="A302" t="s">
        <v>667</v>
      </c>
      <c r="B302" t="s">
        <v>675</v>
      </c>
      <c r="C302" t="s">
        <v>676</v>
      </c>
      <c r="D302" t="s">
        <v>113</v>
      </c>
      <c r="E302" s="82">
        <v>45658</v>
      </c>
      <c r="F302" s="82">
        <v>46022</v>
      </c>
      <c r="G302">
        <v>193</v>
      </c>
      <c r="H302">
        <v>111</v>
      </c>
      <c r="I302">
        <f t="shared" si="23"/>
        <v>304</v>
      </c>
      <c r="J302" s="71">
        <v>45658</v>
      </c>
      <c r="L302">
        <v>12507</v>
      </c>
      <c r="N302" s="24">
        <f>IF($H302&gt;265,ROUND($H302*0.15,0),VLOOKUP($H302,'Office of Allowances Appendix B'!$A$1:$E$266,2,FALSE))</f>
        <v>17</v>
      </c>
      <c r="O302" s="24">
        <f>IF($H302&gt;265,ROUND($H302*0.25,0),VLOOKUP($H302,'Office of Allowances Appendix B'!$A$1:$E$266,3,FALSE))</f>
        <v>28</v>
      </c>
      <c r="P302" s="24">
        <f>IF($H302&gt;265,ROUND($H302*0.4,0),VLOOKUP($H302,'Office of Allowances Appendix B'!$A$1:$E$266,4,FALSE))</f>
        <v>44</v>
      </c>
      <c r="Q302" s="24">
        <f t="shared" si="25"/>
        <v>22</v>
      </c>
    </row>
    <row r="303" spans="1:17" x14ac:dyDescent="0.3">
      <c r="A303" t="s">
        <v>677</v>
      </c>
      <c r="B303" t="s">
        <v>109</v>
      </c>
      <c r="C303" t="s">
        <v>678</v>
      </c>
      <c r="D303" t="s">
        <v>113</v>
      </c>
      <c r="E303" s="82">
        <v>45658</v>
      </c>
      <c r="F303" s="82">
        <v>46022</v>
      </c>
      <c r="G303">
        <v>85</v>
      </c>
      <c r="H303">
        <v>98</v>
      </c>
      <c r="I303">
        <f t="shared" si="23"/>
        <v>183</v>
      </c>
      <c r="J303" s="71">
        <v>44958</v>
      </c>
      <c r="L303">
        <v>11821</v>
      </c>
      <c r="N303" s="24">
        <f>IF($H303&gt;265,ROUND($H303*0.15,0),VLOOKUP($H303,'Office of Allowances Appendix B'!$A$1:$E$266,2,FALSE))</f>
        <v>15</v>
      </c>
      <c r="O303" s="24">
        <f>IF($H303&gt;265,ROUND($H303*0.25,0),VLOOKUP($H303,'Office of Allowances Appendix B'!$A$1:$E$266,3,FALSE))</f>
        <v>25</v>
      </c>
      <c r="P303" s="24">
        <f>IF($H303&gt;265,ROUND($H303*0.4,0),VLOOKUP($H303,'Office of Allowances Appendix B'!$A$1:$E$266,4,FALSE))</f>
        <v>39</v>
      </c>
      <c r="Q303" s="24">
        <f t="shared" si="25"/>
        <v>19</v>
      </c>
    </row>
    <row r="304" spans="1:17" x14ac:dyDescent="0.3">
      <c r="A304" t="s">
        <v>677</v>
      </c>
      <c r="B304" t="s">
        <v>679</v>
      </c>
      <c r="C304" t="s">
        <v>680</v>
      </c>
      <c r="D304" t="s">
        <v>113</v>
      </c>
      <c r="E304" s="82">
        <v>45658</v>
      </c>
      <c r="F304" s="82">
        <v>46022</v>
      </c>
      <c r="G304">
        <v>260</v>
      </c>
      <c r="H304">
        <v>120</v>
      </c>
      <c r="I304">
        <f t="shared" si="23"/>
        <v>380</v>
      </c>
      <c r="J304" s="71">
        <v>44958</v>
      </c>
      <c r="L304">
        <v>11078</v>
      </c>
      <c r="N304" s="24">
        <f>IF($H304&gt;265,ROUND($H304*0.15,0),VLOOKUP($H304,'Office of Allowances Appendix B'!$A$1:$E$266,2,FALSE))</f>
        <v>18</v>
      </c>
      <c r="O304" s="24">
        <f>IF($H304&gt;265,ROUND($H304*0.25,0),VLOOKUP($H304,'Office of Allowances Appendix B'!$A$1:$E$266,3,FALSE))</f>
        <v>30</v>
      </c>
      <c r="P304" s="24">
        <f>IF($H304&gt;265,ROUND($H304*0.4,0),VLOOKUP($H304,'Office of Allowances Appendix B'!$A$1:$E$266,4,FALSE))</f>
        <v>48</v>
      </c>
      <c r="Q304" s="24">
        <f t="shared" si="25"/>
        <v>24</v>
      </c>
    </row>
    <row r="305" spans="1:17" x14ac:dyDescent="0.3">
      <c r="A305" t="s">
        <v>681</v>
      </c>
      <c r="B305" t="s">
        <v>682</v>
      </c>
      <c r="C305" t="s">
        <v>683</v>
      </c>
      <c r="D305" t="s">
        <v>113</v>
      </c>
      <c r="E305" s="82">
        <v>45658</v>
      </c>
      <c r="F305" s="82">
        <v>46022</v>
      </c>
      <c r="G305">
        <v>316</v>
      </c>
      <c r="H305">
        <v>135</v>
      </c>
      <c r="I305">
        <f t="shared" si="23"/>
        <v>451</v>
      </c>
      <c r="J305" s="71">
        <v>45017</v>
      </c>
      <c r="L305">
        <v>11140</v>
      </c>
      <c r="N305" s="24">
        <f>IF($H305&gt;265,ROUND($H305*0.15,0),VLOOKUP($H305,'Office of Allowances Appendix B'!$A$1:$E$266,2,FALSE))</f>
        <v>20</v>
      </c>
      <c r="O305" s="24">
        <f>IF($H305&gt;265,ROUND($H305*0.25,0),VLOOKUP($H305,'Office of Allowances Appendix B'!$A$1:$E$266,3,FALSE))</f>
        <v>34</v>
      </c>
      <c r="P305" s="24">
        <f>IF($H305&gt;265,ROUND($H305*0.4,0),VLOOKUP($H305,'Office of Allowances Appendix B'!$A$1:$E$266,4,FALSE))</f>
        <v>54</v>
      </c>
      <c r="Q305" s="24">
        <f t="shared" si="25"/>
        <v>27</v>
      </c>
    </row>
    <row r="306" spans="1:17" x14ac:dyDescent="0.3">
      <c r="A306" t="s">
        <v>684</v>
      </c>
      <c r="B306" t="s">
        <v>109</v>
      </c>
      <c r="C306" t="s">
        <v>685</v>
      </c>
      <c r="D306" t="s">
        <v>113</v>
      </c>
      <c r="E306" s="82">
        <v>45658</v>
      </c>
      <c r="F306" s="82">
        <v>46022</v>
      </c>
      <c r="G306">
        <v>192</v>
      </c>
      <c r="H306">
        <v>90</v>
      </c>
      <c r="I306">
        <f t="shared" si="23"/>
        <v>282</v>
      </c>
      <c r="J306" s="71">
        <v>45689</v>
      </c>
      <c r="L306">
        <v>11747</v>
      </c>
      <c r="N306" s="24">
        <f>IF($H306&gt;265,ROUND($H306*0.15,0),VLOOKUP($H306,'Office of Allowances Appendix B'!$A$1:$E$266,2,FALSE))</f>
        <v>14</v>
      </c>
      <c r="O306" s="24">
        <f>IF($H306&gt;265,ROUND($H306*0.25,0),VLOOKUP($H306,'Office of Allowances Appendix B'!$A$1:$E$266,3,FALSE))</f>
        <v>22</v>
      </c>
      <c r="P306" s="24">
        <f>IF($H306&gt;265,ROUND($H306*0.4,0),VLOOKUP($H306,'Office of Allowances Appendix B'!$A$1:$E$266,4,FALSE))</f>
        <v>36</v>
      </c>
      <c r="Q306" s="24">
        <f t="shared" si="25"/>
        <v>18</v>
      </c>
    </row>
    <row r="307" spans="1:17" x14ac:dyDescent="0.3">
      <c r="A307" t="s">
        <v>684</v>
      </c>
      <c r="B307" t="s">
        <v>686</v>
      </c>
      <c r="C307" t="s">
        <v>687</v>
      </c>
      <c r="D307" t="s">
        <v>113</v>
      </c>
      <c r="E307" s="82">
        <v>45658</v>
      </c>
      <c r="F307" s="82">
        <v>46022</v>
      </c>
      <c r="G307">
        <v>257</v>
      </c>
      <c r="H307">
        <v>100</v>
      </c>
      <c r="I307">
        <f t="shared" si="23"/>
        <v>357</v>
      </c>
      <c r="J307" s="71">
        <v>45689</v>
      </c>
      <c r="L307">
        <v>10054</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40</v>
      </c>
      <c r="Q307" s="24">
        <f t="shared" si="25"/>
        <v>20</v>
      </c>
    </row>
    <row r="308" spans="1:17" x14ac:dyDescent="0.3">
      <c r="A308" t="s">
        <v>684</v>
      </c>
      <c r="B308" t="s">
        <v>688</v>
      </c>
      <c r="C308" t="s">
        <v>689</v>
      </c>
      <c r="D308" t="s">
        <v>113</v>
      </c>
      <c r="E308" s="82">
        <v>45658</v>
      </c>
      <c r="F308" s="82">
        <v>46022</v>
      </c>
      <c r="G308">
        <v>150</v>
      </c>
      <c r="H308">
        <v>63</v>
      </c>
      <c r="I308">
        <f t="shared" si="23"/>
        <v>213</v>
      </c>
      <c r="J308" s="71">
        <v>42522</v>
      </c>
      <c r="L308">
        <v>11143</v>
      </c>
      <c r="N308" s="24">
        <f>IF($H308&gt;265,ROUND($H308*0.15,0),VLOOKUP($H308,'Office of Allowances Appendix B'!$A$1:$E$266,2,FALSE))</f>
        <v>9</v>
      </c>
      <c r="O308" s="24">
        <f>IF($H308&gt;265,ROUND($H308*0.25,0),VLOOKUP($H308,'Office of Allowances Appendix B'!$A$1:$E$266,3,FALSE))</f>
        <v>16</v>
      </c>
      <c r="P308" s="24">
        <f>IF($H308&gt;265,ROUND($H308*0.4,0),VLOOKUP($H308,'Office of Allowances Appendix B'!$A$1:$E$266,4,FALSE))</f>
        <v>25</v>
      </c>
      <c r="Q308" s="24">
        <f t="shared" si="25"/>
        <v>13</v>
      </c>
    </row>
    <row r="309" spans="1:17" x14ac:dyDescent="0.3">
      <c r="A309" t="s">
        <v>690</v>
      </c>
      <c r="B309" t="s">
        <v>109</v>
      </c>
      <c r="C309" t="s">
        <v>691</v>
      </c>
      <c r="D309" t="s">
        <v>113</v>
      </c>
      <c r="E309" s="82">
        <v>45658</v>
      </c>
      <c r="F309" s="82">
        <v>46022</v>
      </c>
      <c r="G309">
        <v>153</v>
      </c>
      <c r="H309">
        <v>97</v>
      </c>
      <c r="I309">
        <f t="shared" si="23"/>
        <v>250</v>
      </c>
      <c r="J309" s="71">
        <v>45689</v>
      </c>
      <c r="L309">
        <v>11910</v>
      </c>
      <c r="N309" s="24">
        <f>IF($H309&gt;265,ROUND($H309*0.15,0),VLOOKUP($H309,'Office of Allowances Appendix B'!$A$1:$E$266,2,FALSE))</f>
        <v>15</v>
      </c>
      <c r="O309" s="24">
        <f>IF($H309&gt;265,ROUND($H309*0.25,0),VLOOKUP($H309,'Office of Allowances Appendix B'!$A$1:$E$266,3,FALSE))</f>
        <v>24</v>
      </c>
      <c r="P309" s="24">
        <f>IF($H309&gt;265,ROUND($H309*0.4,0),VLOOKUP($H309,'Office of Allowances Appendix B'!$A$1:$E$266,4,FALSE))</f>
        <v>39</v>
      </c>
      <c r="Q309" s="24">
        <f t="shared" si="25"/>
        <v>19</v>
      </c>
    </row>
    <row r="310" spans="1:17" x14ac:dyDescent="0.3">
      <c r="A310" t="s">
        <v>690</v>
      </c>
      <c r="B310" t="s">
        <v>692</v>
      </c>
      <c r="C310" t="s">
        <v>693</v>
      </c>
      <c r="D310" t="s">
        <v>113</v>
      </c>
      <c r="E310" s="82">
        <v>45658</v>
      </c>
      <c r="F310" s="82">
        <v>46022</v>
      </c>
      <c r="G310">
        <v>153</v>
      </c>
      <c r="H310">
        <v>97</v>
      </c>
      <c r="I310">
        <f t="shared" si="23"/>
        <v>250</v>
      </c>
      <c r="J310" s="71">
        <v>45689</v>
      </c>
      <c r="L310">
        <v>12132</v>
      </c>
      <c r="N310" s="24">
        <f>IF($H310&gt;265,ROUND($H310*0.15,0),VLOOKUP($H310,'Office of Allowances Appendix B'!$A$1:$E$266,2,FALSE))</f>
        <v>15</v>
      </c>
      <c r="O310" s="24">
        <f>IF($H310&gt;265,ROUND($H310*0.25,0),VLOOKUP($H310,'Office of Allowances Appendix B'!$A$1:$E$266,3,FALSE))</f>
        <v>24</v>
      </c>
      <c r="P310" s="24">
        <f>IF($H310&gt;265,ROUND($H310*0.4,0),VLOOKUP($H310,'Office of Allowances Appendix B'!$A$1:$E$266,4,FALSE))</f>
        <v>39</v>
      </c>
      <c r="Q310" s="24">
        <f t="shared" si="25"/>
        <v>19</v>
      </c>
    </row>
    <row r="311" spans="1:17" x14ac:dyDescent="0.3">
      <c r="A311" t="s">
        <v>690</v>
      </c>
      <c r="B311" t="s">
        <v>694</v>
      </c>
      <c r="C311" t="s">
        <v>695</v>
      </c>
      <c r="D311" t="s">
        <v>113</v>
      </c>
      <c r="E311" s="82">
        <v>45658</v>
      </c>
      <c r="F311" s="82">
        <v>46022</v>
      </c>
      <c r="G311">
        <v>300</v>
      </c>
      <c r="H311">
        <v>136</v>
      </c>
      <c r="I311">
        <f t="shared" si="23"/>
        <v>436</v>
      </c>
      <c r="J311" s="71">
        <v>44409</v>
      </c>
      <c r="L311">
        <v>13928</v>
      </c>
      <c r="N311" s="24">
        <f>IF($H311&gt;265,ROUND($H311*0.15,0),VLOOKUP($H311,'Office of Allowances Appendix B'!$A$1:$E$266,2,FALSE))</f>
        <v>20</v>
      </c>
      <c r="O311" s="24">
        <f>IF($H311&gt;265,ROUND($H311*0.25,0),VLOOKUP($H311,'Office of Allowances Appendix B'!$A$1:$E$266,3,FALSE))</f>
        <v>34</v>
      </c>
      <c r="P311" s="24">
        <f>IF($H311&gt;265,ROUND($H311*0.4,0),VLOOKUP($H311,'Office of Allowances Appendix B'!$A$1:$E$266,4,FALSE))</f>
        <v>55</v>
      </c>
      <c r="Q311" s="24">
        <f t="shared" si="25"/>
        <v>27</v>
      </c>
    </row>
    <row r="312" spans="1:17" x14ac:dyDescent="0.3">
      <c r="A312" t="s">
        <v>690</v>
      </c>
      <c r="B312" t="s">
        <v>696</v>
      </c>
      <c r="C312" t="s">
        <v>697</v>
      </c>
      <c r="D312" t="s">
        <v>113</v>
      </c>
      <c r="E312" s="82">
        <v>45658</v>
      </c>
      <c r="F312" s="82">
        <v>46022</v>
      </c>
      <c r="G312">
        <v>149</v>
      </c>
      <c r="H312">
        <v>102</v>
      </c>
      <c r="I312">
        <f t="shared" si="23"/>
        <v>251</v>
      </c>
      <c r="J312" s="71">
        <v>44409</v>
      </c>
      <c r="L312">
        <v>10057</v>
      </c>
      <c r="N312" s="24">
        <f>IF($H312&gt;265,ROUND($H312*0.15,0),VLOOKUP($H312,'Office of Allowances Appendix B'!$A$1:$E$266,2,FALSE))</f>
        <v>15</v>
      </c>
      <c r="O312" s="24">
        <f>IF($H312&gt;265,ROUND($H312*0.25,0),VLOOKUP($H312,'Office of Allowances Appendix B'!$A$1:$E$266,3,FALSE))</f>
        <v>26</v>
      </c>
      <c r="P312" s="24">
        <f>IF($H312&gt;265,ROUND($H312*0.4,0),VLOOKUP($H312,'Office of Allowances Appendix B'!$A$1:$E$266,4,FALSE))</f>
        <v>41</v>
      </c>
      <c r="Q312" s="24">
        <f t="shared" si="25"/>
        <v>20</v>
      </c>
    </row>
    <row r="313" spans="1:17" x14ac:dyDescent="0.3">
      <c r="A313" t="s">
        <v>690</v>
      </c>
      <c r="B313" t="s">
        <v>698</v>
      </c>
      <c r="C313" t="s">
        <v>699</v>
      </c>
      <c r="D313" t="s">
        <v>113</v>
      </c>
      <c r="E313" s="82">
        <v>45658</v>
      </c>
      <c r="F313" s="82">
        <v>46022</v>
      </c>
      <c r="G313">
        <v>118</v>
      </c>
      <c r="H313">
        <v>89</v>
      </c>
      <c r="I313">
        <f t="shared" si="23"/>
        <v>207</v>
      </c>
      <c r="J313" s="71">
        <v>43252</v>
      </c>
      <c r="L313">
        <v>12002</v>
      </c>
      <c r="N313" s="24">
        <f>IF($H313&gt;265,ROUND($H313*0.15,0),VLOOKUP($H313,'Office of Allowances Appendix B'!$A$1:$E$266,2,FALSE))</f>
        <v>13</v>
      </c>
      <c r="O313" s="24">
        <f>IF($H313&gt;265,ROUND($H313*0.25,0),VLOOKUP($H313,'Office of Allowances Appendix B'!$A$1:$E$266,3,FALSE))</f>
        <v>22</v>
      </c>
      <c r="P313" s="24">
        <f>IF($H313&gt;265,ROUND($H313*0.4,0),VLOOKUP($H313,'Office of Allowances Appendix B'!$A$1:$E$266,4,FALSE))</f>
        <v>36</v>
      </c>
      <c r="Q313" s="24">
        <f t="shared" si="25"/>
        <v>18</v>
      </c>
    </row>
    <row r="314" spans="1:17" x14ac:dyDescent="0.3">
      <c r="A314" t="s">
        <v>690</v>
      </c>
      <c r="B314" t="s">
        <v>700</v>
      </c>
      <c r="C314" t="s">
        <v>701</v>
      </c>
      <c r="D314" t="s">
        <v>113</v>
      </c>
      <c r="E314" s="82">
        <v>45658</v>
      </c>
      <c r="F314" s="82">
        <v>46022</v>
      </c>
      <c r="G314">
        <v>190</v>
      </c>
      <c r="H314">
        <v>105</v>
      </c>
      <c r="I314">
        <f t="shared" si="23"/>
        <v>295</v>
      </c>
      <c r="J314" s="71">
        <v>44927</v>
      </c>
      <c r="L314">
        <v>10056</v>
      </c>
      <c r="N314" s="24">
        <f>IF($H314&gt;265,ROUND($H314*0.15,0),VLOOKUP($H314,'Office of Allowances Appendix B'!$A$1:$E$266,2,FALSE))</f>
        <v>16</v>
      </c>
      <c r="O314" s="24">
        <f>IF($H314&gt;265,ROUND($H314*0.25,0),VLOOKUP($H314,'Office of Allowances Appendix B'!$A$1:$E$266,3,FALSE))</f>
        <v>26</v>
      </c>
      <c r="P314" s="24">
        <f>IF($H314&gt;265,ROUND($H314*0.4,0),VLOOKUP($H314,'Office of Allowances Appendix B'!$A$1:$E$266,4,FALSE))</f>
        <v>42</v>
      </c>
      <c r="Q314" s="24">
        <f t="shared" si="25"/>
        <v>21</v>
      </c>
    </row>
    <row r="315" spans="1:17" x14ac:dyDescent="0.3">
      <c r="A315" t="s">
        <v>702</v>
      </c>
      <c r="B315" t="s">
        <v>109</v>
      </c>
      <c r="C315" t="s">
        <v>703</v>
      </c>
      <c r="D315" t="s">
        <v>113</v>
      </c>
      <c r="E315" s="82">
        <v>45658</v>
      </c>
      <c r="F315" s="82">
        <v>46022</v>
      </c>
      <c r="G315">
        <v>165</v>
      </c>
      <c r="H315">
        <v>70</v>
      </c>
      <c r="I315">
        <f t="shared" si="23"/>
        <v>235</v>
      </c>
      <c r="J315" s="71">
        <v>43770</v>
      </c>
      <c r="K315">
        <v>2</v>
      </c>
      <c r="L315">
        <v>11809</v>
      </c>
      <c r="N315" s="24">
        <f>IF($H315&gt;265,ROUND($H315*0.15,0),VLOOKUP($H315,'Office of Allowances Appendix B'!$A$1:$E$266,2,FALSE))</f>
        <v>11</v>
      </c>
      <c r="O315" s="24">
        <f>IF($H315&gt;265,ROUND($H315*0.25,0),VLOOKUP($H315,'Office of Allowances Appendix B'!$A$1:$E$266,3,FALSE))</f>
        <v>17</v>
      </c>
      <c r="P315" s="24">
        <f>IF($H315&gt;265,ROUND($H315*0.4,0),VLOOKUP($H315,'Office of Allowances Appendix B'!$A$1:$E$266,4,FALSE))</f>
        <v>28</v>
      </c>
      <c r="Q315" s="24">
        <f t="shared" si="25"/>
        <v>14</v>
      </c>
    </row>
    <row r="316" spans="1:17" x14ac:dyDescent="0.3">
      <c r="A316" t="s">
        <v>702</v>
      </c>
      <c r="B316" t="s">
        <v>704</v>
      </c>
      <c r="C316" t="s">
        <v>705</v>
      </c>
      <c r="D316" t="s">
        <v>113</v>
      </c>
      <c r="E316" s="82">
        <v>45658</v>
      </c>
      <c r="F316" s="82">
        <v>46022</v>
      </c>
      <c r="G316">
        <v>175</v>
      </c>
      <c r="H316">
        <v>95</v>
      </c>
      <c r="I316">
        <f t="shared" si="23"/>
        <v>270</v>
      </c>
      <c r="J316" s="71">
        <v>43831</v>
      </c>
      <c r="K316">
        <v>2</v>
      </c>
      <c r="L316">
        <v>10329</v>
      </c>
      <c r="N316" s="24">
        <f>IF($H316&gt;265,ROUND($H316*0.15,0),VLOOKUP($H316,'Office of Allowances Appendix B'!$A$1:$E$266,2,FALSE))</f>
        <v>14</v>
      </c>
      <c r="O316" s="24">
        <f>IF($H316&gt;265,ROUND($H316*0.25,0),VLOOKUP($H316,'Office of Allowances Appendix B'!$A$1:$E$266,3,FALSE))</f>
        <v>24</v>
      </c>
      <c r="P316" s="24">
        <f>IF($H316&gt;265,ROUND($H316*0.4,0),VLOOKUP($H316,'Office of Allowances Appendix B'!$A$1:$E$266,4,FALSE))</f>
        <v>38</v>
      </c>
      <c r="Q316" s="24">
        <f t="shared" si="25"/>
        <v>19</v>
      </c>
    </row>
    <row r="317" spans="1:17" x14ac:dyDescent="0.3">
      <c r="A317" t="s">
        <v>702</v>
      </c>
      <c r="B317" t="s">
        <v>706</v>
      </c>
      <c r="C317" t="s">
        <v>707</v>
      </c>
      <c r="E317" s="82">
        <v>45658</v>
      </c>
      <c r="F317" s="82">
        <v>45747</v>
      </c>
      <c r="G317">
        <v>165</v>
      </c>
      <c r="H317">
        <v>105</v>
      </c>
      <c r="I317">
        <f t="shared" si="23"/>
        <v>270</v>
      </c>
      <c r="J317" s="71">
        <v>43770</v>
      </c>
      <c r="K317">
        <v>2</v>
      </c>
      <c r="L317">
        <v>11145</v>
      </c>
      <c r="N317" s="24">
        <f>IF($H317&gt;265,ROUND($H317*0.15,0),VLOOKUP($H317,'Office of Allowances Appendix B'!$A$1:$E$266,2,FALSE))</f>
        <v>16</v>
      </c>
      <c r="O317" s="24">
        <f>IF($H317&gt;265,ROUND($H317*0.25,0),VLOOKUP($H317,'Office of Allowances Appendix B'!$A$1:$E$266,3,FALSE))</f>
        <v>26</v>
      </c>
      <c r="P317" s="24">
        <f>IF($H317&gt;265,ROUND($H317*0.4,0),VLOOKUP($H317,'Office of Allowances Appendix B'!$A$1:$E$266,4,FALSE))</f>
        <v>42</v>
      </c>
      <c r="Q317" s="24">
        <f t="shared" si="25"/>
        <v>21</v>
      </c>
    </row>
    <row r="318" spans="1:17" x14ac:dyDescent="0.3">
      <c r="A318" t="s">
        <v>702</v>
      </c>
      <c r="B318" t="s">
        <v>706</v>
      </c>
      <c r="C318" t="s">
        <v>707</v>
      </c>
      <c r="D318" t="s">
        <v>113</v>
      </c>
      <c r="E318" s="82">
        <v>45748</v>
      </c>
      <c r="F318" s="82">
        <v>45930</v>
      </c>
      <c r="G318">
        <v>135</v>
      </c>
      <c r="H318">
        <v>102</v>
      </c>
      <c r="I318">
        <f t="shared" si="23"/>
        <v>237</v>
      </c>
      <c r="J318" s="71">
        <v>43770</v>
      </c>
      <c r="K318">
        <v>2</v>
      </c>
      <c r="L318">
        <v>11145</v>
      </c>
      <c r="N318" s="24">
        <f>IF($H318&gt;265,ROUND($H318*0.15,0),VLOOKUP($H318,'Office of Allowances Appendix B'!$A$1:$E$266,2,FALSE))</f>
        <v>15</v>
      </c>
      <c r="O318" s="24">
        <f>IF($H318&gt;265,ROUND($H318*0.25,0),VLOOKUP($H318,'Office of Allowances Appendix B'!$A$1:$E$266,3,FALSE))</f>
        <v>26</v>
      </c>
      <c r="P318" s="24">
        <f>IF($H318&gt;265,ROUND($H318*0.4,0),VLOOKUP($H318,'Office of Allowances Appendix B'!$A$1:$E$266,4,FALSE))</f>
        <v>41</v>
      </c>
      <c r="Q318" s="24">
        <f t="shared" si="25"/>
        <v>20</v>
      </c>
    </row>
    <row r="319" spans="1:17" x14ac:dyDescent="0.3">
      <c r="A319" t="s">
        <v>702</v>
      </c>
      <c r="B319" t="s">
        <v>706</v>
      </c>
      <c r="C319" t="s">
        <v>707</v>
      </c>
      <c r="D319" t="s">
        <v>140</v>
      </c>
      <c r="E319" s="82">
        <v>45931</v>
      </c>
      <c r="F319" s="82">
        <v>46022</v>
      </c>
      <c r="G319">
        <v>165</v>
      </c>
      <c r="H319">
        <v>105</v>
      </c>
      <c r="I319">
        <f t="shared" si="23"/>
        <v>270</v>
      </c>
      <c r="J319" s="71">
        <v>43770</v>
      </c>
      <c r="K319">
        <v>2</v>
      </c>
      <c r="L319">
        <v>11145</v>
      </c>
      <c r="N319" s="24">
        <f>IF($H319&gt;265,ROUND($H319*0.15,0),VLOOKUP($H319,'Office of Allowances Appendix B'!$A$1:$E$266,2,FALSE))</f>
        <v>16</v>
      </c>
      <c r="O319" s="24">
        <f>IF($H319&gt;265,ROUND($H319*0.25,0),VLOOKUP($H319,'Office of Allowances Appendix B'!$A$1:$E$266,3,FALSE))</f>
        <v>26</v>
      </c>
      <c r="P319" s="24">
        <f>IF($H319&gt;265,ROUND($H319*0.4,0),VLOOKUP($H319,'Office of Allowances Appendix B'!$A$1:$E$266,4,FALSE))</f>
        <v>42</v>
      </c>
      <c r="Q319" s="24">
        <f t="shared" si="25"/>
        <v>21</v>
      </c>
    </row>
    <row r="320" spans="1:17" x14ac:dyDescent="0.3">
      <c r="A320" t="s">
        <v>702</v>
      </c>
      <c r="B320" t="s">
        <v>708</v>
      </c>
      <c r="C320" t="s">
        <v>709</v>
      </c>
      <c r="D320" t="s">
        <v>113</v>
      </c>
      <c r="E320" s="82">
        <v>45658</v>
      </c>
      <c r="F320" s="82">
        <v>46022</v>
      </c>
      <c r="G320">
        <v>175</v>
      </c>
      <c r="H320">
        <v>98</v>
      </c>
      <c r="I320">
        <f t="shared" si="23"/>
        <v>273</v>
      </c>
      <c r="J320" s="71">
        <v>45658</v>
      </c>
      <c r="K320">
        <v>2</v>
      </c>
      <c r="L320">
        <v>10328</v>
      </c>
      <c r="N320" s="24">
        <f>IF($H320&gt;265,ROUND($H320*0.15,0),VLOOKUP($H320,'Office of Allowances Appendix B'!$A$1:$E$266,2,FALSE))</f>
        <v>15</v>
      </c>
      <c r="O320" s="24">
        <f>IF($H320&gt;265,ROUND($H320*0.25,0),VLOOKUP($H320,'Office of Allowances Appendix B'!$A$1:$E$266,3,FALSE))</f>
        <v>25</v>
      </c>
      <c r="P320" s="24">
        <f>IF($H320&gt;265,ROUND($H320*0.4,0),VLOOKUP($H320,'Office of Allowances Appendix B'!$A$1:$E$266,4,FALSE))</f>
        <v>39</v>
      </c>
      <c r="Q320" s="24">
        <f t="shared" si="25"/>
        <v>19</v>
      </c>
    </row>
    <row r="321" spans="1:17" x14ac:dyDescent="0.3">
      <c r="A321" t="s">
        <v>702</v>
      </c>
      <c r="B321" t="s">
        <v>710</v>
      </c>
      <c r="C321" t="s">
        <v>711</v>
      </c>
      <c r="D321" t="s">
        <v>113</v>
      </c>
      <c r="E321" s="82">
        <v>45658</v>
      </c>
      <c r="F321" s="82">
        <v>46022</v>
      </c>
      <c r="G321">
        <v>150</v>
      </c>
      <c r="H321">
        <v>79</v>
      </c>
      <c r="I321">
        <f t="shared" si="23"/>
        <v>229</v>
      </c>
      <c r="J321" s="71">
        <v>42736</v>
      </c>
      <c r="K321">
        <v>2</v>
      </c>
      <c r="L321">
        <v>11389</v>
      </c>
      <c r="N321" s="24">
        <f>IF($H321&gt;265,ROUND($H321*0.15,0),VLOOKUP($H321,'Office of Allowances Appendix B'!$A$1:$E$266,2,FALSE))</f>
        <v>12</v>
      </c>
      <c r="O321" s="24">
        <f>IF($H321&gt;265,ROUND($H321*0.25,0),VLOOKUP($H321,'Office of Allowances Appendix B'!$A$1:$E$266,3,FALSE))</f>
        <v>20</v>
      </c>
      <c r="P321" s="24">
        <f>IF($H321&gt;265,ROUND($H321*0.4,0),VLOOKUP($H321,'Office of Allowances Appendix B'!$A$1:$E$266,4,FALSE))</f>
        <v>32</v>
      </c>
      <c r="Q321" s="24">
        <f t="shared" si="25"/>
        <v>15</v>
      </c>
    </row>
    <row r="322" spans="1:17" x14ac:dyDescent="0.3">
      <c r="A322" t="s">
        <v>702</v>
      </c>
      <c r="B322" t="s">
        <v>712</v>
      </c>
      <c r="C322" t="s">
        <v>713</v>
      </c>
      <c r="E322" s="82">
        <v>45658</v>
      </c>
      <c r="F322" s="82">
        <v>45661</v>
      </c>
      <c r="G322">
        <v>160</v>
      </c>
      <c r="H322">
        <v>88</v>
      </c>
      <c r="I322">
        <f t="shared" si="23"/>
        <v>248</v>
      </c>
      <c r="J322" s="71">
        <v>43709</v>
      </c>
      <c r="K322">
        <v>2</v>
      </c>
      <c r="L322">
        <v>11395</v>
      </c>
      <c r="N322" s="24">
        <f>IF($H322&gt;265,ROUND($H322*0.15,0),VLOOKUP($H322,'Office of Allowances Appendix B'!$A$1:$E$266,2,FALSE))</f>
        <v>13</v>
      </c>
      <c r="O322" s="24">
        <f>IF($H322&gt;265,ROUND($H322*0.25,0),VLOOKUP($H322,'Office of Allowances Appendix B'!$A$1:$E$266,3,FALSE))</f>
        <v>22</v>
      </c>
      <c r="P322" s="24">
        <f>IF($H322&gt;265,ROUND($H322*0.4,0),VLOOKUP($H322,'Office of Allowances Appendix B'!$A$1:$E$266,4,FALSE))</f>
        <v>35</v>
      </c>
      <c r="Q322" s="24">
        <f t="shared" si="25"/>
        <v>18</v>
      </c>
    </row>
    <row r="323" spans="1:17" x14ac:dyDescent="0.3">
      <c r="A323" t="s">
        <v>702</v>
      </c>
      <c r="B323" t="s">
        <v>712</v>
      </c>
      <c r="C323" t="s">
        <v>713</v>
      </c>
      <c r="D323" t="s">
        <v>113</v>
      </c>
      <c r="E323" s="82">
        <v>45662</v>
      </c>
      <c r="F323" s="82">
        <v>45928</v>
      </c>
      <c r="G323">
        <v>140</v>
      </c>
      <c r="H323">
        <v>86</v>
      </c>
      <c r="I323">
        <f t="shared" si="23"/>
        <v>226</v>
      </c>
      <c r="J323" s="71">
        <v>43709</v>
      </c>
      <c r="K323">
        <v>2</v>
      </c>
      <c r="L323">
        <v>11395</v>
      </c>
      <c r="N323" s="24">
        <f>IF($H323&gt;265,ROUND($H323*0.15,0),VLOOKUP($H323,'Office of Allowances Appendix B'!$A$1:$E$266,2,FALSE))</f>
        <v>13</v>
      </c>
      <c r="O323" s="24">
        <f>IF($H323&gt;265,ROUND($H323*0.25,0),VLOOKUP($H323,'Office of Allowances Appendix B'!$A$1:$E$266,3,FALSE))</f>
        <v>22</v>
      </c>
      <c r="P323" s="24">
        <f>IF($H323&gt;265,ROUND($H323*0.4,0),VLOOKUP($H323,'Office of Allowances Appendix B'!$A$1:$E$266,4,FALSE))</f>
        <v>34</v>
      </c>
      <c r="Q323" s="24">
        <f t="shared" si="25"/>
        <v>17</v>
      </c>
    </row>
    <row r="324" spans="1:17" x14ac:dyDescent="0.3">
      <c r="A324" t="s">
        <v>702</v>
      </c>
      <c r="B324" t="s">
        <v>712</v>
      </c>
      <c r="C324" t="s">
        <v>713</v>
      </c>
      <c r="D324" t="s">
        <v>140</v>
      </c>
      <c r="E324" s="82">
        <v>45929</v>
      </c>
      <c r="F324" s="82">
        <v>46022</v>
      </c>
      <c r="G324">
        <v>160</v>
      </c>
      <c r="H324">
        <v>88</v>
      </c>
      <c r="I324">
        <f t="shared" si="23"/>
        <v>248</v>
      </c>
      <c r="J324" s="71">
        <v>43709</v>
      </c>
      <c r="K324">
        <v>2</v>
      </c>
      <c r="L324">
        <v>11395</v>
      </c>
      <c r="N324" s="24">
        <f>IF($H324&gt;265,ROUND($H324*0.15,0),VLOOKUP($H324,'Office of Allowances Appendix B'!$A$1:$E$266,2,FALSE))</f>
        <v>13</v>
      </c>
      <c r="O324" s="24">
        <f>IF($H324&gt;265,ROUND($H324*0.25,0),VLOOKUP($H324,'Office of Allowances Appendix B'!$A$1:$E$266,3,FALSE))</f>
        <v>22</v>
      </c>
      <c r="P324" s="24">
        <f>IF($H324&gt;265,ROUND($H324*0.4,0),VLOOKUP($H324,'Office of Allowances Appendix B'!$A$1:$E$266,4,FALSE))</f>
        <v>35</v>
      </c>
      <c r="Q324" s="24">
        <f t="shared" si="25"/>
        <v>18</v>
      </c>
    </row>
    <row r="325" spans="1:17" x14ac:dyDescent="0.3">
      <c r="A325" t="s">
        <v>714</v>
      </c>
      <c r="B325" t="s">
        <v>109</v>
      </c>
      <c r="C325" t="s">
        <v>715</v>
      </c>
      <c r="D325" t="s">
        <v>113</v>
      </c>
      <c r="E325" s="82">
        <v>45658</v>
      </c>
      <c r="F325" s="82">
        <v>46022</v>
      </c>
      <c r="G325">
        <v>149</v>
      </c>
      <c r="H325">
        <v>57</v>
      </c>
      <c r="I325">
        <f t="shared" si="23"/>
        <v>206</v>
      </c>
      <c r="J325" s="71">
        <v>45474</v>
      </c>
      <c r="L325">
        <v>11748</v>
      </c>
      <c r="N325" s="24">
        <f>IF($H325&gt;265,ROUND($H325*0.15,0),VLOOKUP($H325,'Office of Allowances Appendix B'!$A$1:$E$266,2,FALSE))</f>
        <v>9</v>
      </c>
      <c r="O325" s="24">
        <f>IF($H325&gt;265,ROUND($H325*0.25,0),VLOOKUP($H325,'Office of Allowances Appendix B'!$A$1:$E$266,3,FALSE))</f>
        <v>14</v>
      </c>
      <c r="P325" s="24">
        <f>IF($H325&gt;265,ROUND($H325*0.4,0),VLOOKUP($H325,'Office of Allowances Appendix B'!$A$1:$E$266,4,FALSE))</f>
        <v>23</v>
      </c>
      <c r="Q325" s="24">
        <f t="shared" si="25"/>
        <v>11</v>
      </c>
    </row>
    <row r="326" spans="1:17" x14ac:dyDescent="0.3">
      <c r="A326" t="s">
        <v>714</v>
      </c>
      <c r="B326" t="s">
        <v>716</v>
      </c>
      <c r="C326" t="s">
        <v>717</v>
      </c>
      <c r="D326" t="s">
        <v>113</v>
      </c>
      <c r="E326" s="82">
        <v>45658</v>
      </c>
      <c r="F326" s="82">
        <v>46022</v>
      </c>
      <c r="G326">
        <v>146</v>
      </c>
      <c r="H326">
        <v>91</v>
      </c>
      <c r="I326">
        <f t="shared" si="23"/>
        <v>237</v>
      </c>
      <c r="J326" s="71">
        <v>45474</v>
      </c>
      <c r="K326">
        <v>25</v>
      </c>
      <c r="L326">
        <v>10058</v>
      </c>
      <c r="N326" s="24">
        <f>IF($H326&gt;265,ROUND($H326*0.15,0),VLOOKUP($H326,'Office of Allowances Appendix B'!$A$1:$E$266,2,FALSE))</f>
        <v>14</v>
      </c>
      <c r="O326" s="24">
        <f>IF($H326&gt;265,ROUND($H326*0.25,0),VLOOKUP($H326,'Office of Allowances Appendix B'!$A$1:$E$266,3,FALSE))</f>
        <v>23</v>
      </c>
      <c r="P326" s="24">
        <f>IF($H326&gt;265,ROUND($H326*0.4,0),VLOOKUP($H326,'Office of Allowances Appendix B'!$A$1:$E$266,4,FALSE))</f>
        <v>36</v>
      </c>
      <c r="Q326" s="24">
        <f t="shared" si="25"/>
        <v>18</v>
      </c>
    </row>
    <row r="327" spans="1:17" x14ac:dyDescent="0.3">
      <c r="A327" t="s">
        <v>718</v>
      </c>
      <c r="B327" t="s">
        <v>109</v>
      </c>
      <c r="C327" t="s">
        <v>719</v>
      </c>
      <c r="D327" t="s">
        <v>113</v>
      </c>
      <c r="E327" s="82">
        <v>45658</v>
      </c>
      <c r="F327" s="82">
        <v>46022</v>
      </c>
      <c r="G327">
        <v>161</v>
      </c>
      <c r="H327">
        <v>101</v>
      </c>
      <c r="I327">
        <f t="shared" si="23"/>
        <v>262</v>
      </c>
      <c r="J327" s="71">
        <v>45658</v>
      </c>
      <c r="L327">
        <v>11832</v>
      </c>
      <c r="N327" s="24">
        <f>IF($H327&gt;265,ROUND($H327*0.15,0),VLOOKUP($H327,'Office of Allowances Appendix B'!$A$1:$E$266,2,FALSE))</f>
        <v>15</v>
      </c>
      <c r="O327" s="24">
        <f>IF($H327&gt;265,ROUND($H327*0.25,0),VLOOKUP($H327,'Office of Allowances Appendix B'!$A$1:$E$266,3,FALSE))</f>
        <v>25</v>
      </c>
      <c r="P327" s="24">
        <f>IF($H327&gt;265,ROUND($H327*0.4,0),VLOOKUP($H327,'Office of Allowances Appendix B'!$A$1:$E$266,4,FALSE))</f>
        <v>41</v>
      </c>
      <c r="Q327" s="24">
        <f t="shared" ref="Q327" si="26">H327-SUM(N327:P327)</f>
        <v>20</v>
      </c>
    </row>
    <row r="328" spans="1:17" x14ac:dyDescent="0.3">
      <c r="A328" t="s">
        <v>718</v>
      </c>
      <c r="B328" t="s">
        <v>720</v>
      </c>
      <c r="C328" t="s">
        <v>721</v>
      </c>
      <c r="D328" t="s">
        <v>113</v>
      </c>
      <c r="E328" s="82">
        <v>45658</v>
      </c>
      <c r="F328" s="82">
        <v>46022</v>
      </c>
      <c r="G328">
        <v>122</v>
      </c>
      <c r="H328">
        <v>95</v>
      </c>
      <c r="I328">
        <f t="shared" si="23"/>
        <v>217</v>
      </c>
      <c r="J328" s="71">
        <v>45352</v>
      </c>
      <c r="L328">
        <v>91132</v>
      </c>
      <c r="N328" s="24">
        <f>IF($H328&gt;265,ROUND($H328*0.15,0),VLOOKUP($H328,'Office of Allowances Appendix B'!$A$1:$E$266,2,FALSE))</f>
        <v>14</v>
      </c>
      <c r="O328" s="24">
        <f>IF($H328&gt;265,ROUND($H328*0.25,0),VLOOKUP($H328,'Office of Allowances Appendix B'!$A$1:$E$266,3,FALSE))</f>
        <v>24</v>
      </c>
      <c r="P328" s="24">
        <f>IF($H328&gt;265,ROUND($H328*0.4,0),VLOOKUP($H328,'Office of Allowances Appendix B'!$A$1:$E$266,4,FALSE))</f>
        <v>38</v>
      </c>
      <c r="Q328" s="24">
        <f t="shared" si="25"/>
        <v>19</v>
      </c>
    </row>
    <row r="329" spans="1:17" x14ac:dyDescent="0.3">
      <c r="A329" t="s">
        <v>718</v>
      </c>
      <c r="B329" t="s">
        <v>722</v>
      </c>
      <c r="C329" t="s">
        <v>723</v>
      </c>
      <c r="D329" t="s">
        <v>113</v>
      </c>
      <c r="E329" s="82">
        <v>45658</v>
      </c>
      <c r="F329" s="82">
        <v>46022</v>
      </c>
      <c r="G329">
        <v>161</v>
      </c>
      <c r="H329">
        <v>101</v>
      </c>
      <c r="I329">
        <f t="shared" si="23"/>
        <v>262</v>
      </c>
      <c r="J329" s="71">
        <v>45658</v>
      </c>
      <c r="L329">
        <v>10387</v>
      </c>
      <c r="N329" s="24">
        <f>IF($H329&gt;265,ROUND($H329*0.15,0),VLOOKUP($H329,'Office of Allowances Appendix B'!$A$1:$E$266,2,FALSE))</f>
        <v>15</v>
      </c>
      <c r="O329" s="24">
        <f>IF($H329&gt;265,ROUND($H329*0.25,0),VLOOKUP($H329,'Office of Allowances Appendix B'!$A$1:$E$266,3,FALSE))</f>
        <v>25</v>
      </c>
      <c r="P329" s="24">
        <f>IF($H329&gt;265,ROUND($H329*0.4,0),VLOOKUP($H329,'Office of Allowances Appendix B'!$A$1:$E$266,4,FALSE))</f>
        <v>41</v>
      </c>
      <c r="Q329" s="24">
        <f t="shared" si="25"/>
        <v>20</v>
      </c>
    </row>
    <row r="330" spans="1:17" x14ac:dyDescent="0.3">
      <c r="A330" t="s">
        <v>724</v>
      </c>
      <c r="B330" t="s">
        <v>109</v>
      </c>
      <c r="C330" t="s">
        <v>725</v>
      </c>
      <c r="D330" t="s">
        <v>113</v>
      </c>
      <c r="E330" s="82">
        <v>45658</v>
      </c>
      <c r="F330" s="82">
        <v>46022</v>
      </c>
      <c r="G330">
        <v>60</v>
      </c>
      <c r="H330">
        <v>85</v>
      </c>
      <c r="I330">
        <f t="shared" si="23"/>
        <v>145</v>
      </c>
      <c r="J330" s="71">
        <v>42186</v>
      </c>
      <c r="L330">
        <v>11901</v>
      </c>
      <c r="N330" s="24">
        <f>IF($H330&gt;265,ROUND($H330*0.15,0),VLOOKUP($H330,'Office of Allowances Appendix B'!$A$1:$E$266,2,FALSE))</f>
        <v>13</v>
      </c>
      <c r="O330" s="24">
        <f>IF($H330&gt;265,ROUND($H330*0.25,0),VLOOKUP($H330,'Office of Allowances Appendix B'!$A$1:$E$266,3,FALSE))</f>
        <v>21</v>
      </c>
      <c r="P330" s="24">
        <f>IF($H330&gt;265,ROUND($H330*0.4,0),VLOOKUP($H330,'Office of Allowances Appendix B'!$A$1:$E$266,4,FALSE))</f>
        <v>34</v>
      </c>
      <c r="Q330" s="24">
        <f t="shared" si="25"/>
        <v>17</v>
      </c>
    </row>
    <row r="331" spans="1:17" x14ac:dyDescent="0.3">
      <c r="A331" t="s">
        <v>724</v>
      </c>
      <c r="B331" t="s">
        <v>726</v>
      </c>
      <c r="C331" t="s">
        <v>727</v>
      </c>
      <c r="D331" t="s">
        <v>113</v>
      </c>
      <c r="E331" s="82">
        <v>45658</v>
      </c>
      <c r="F331" s="82">
        <v>46022</v>
      </c>
      <c r="G331">
        <v>125</v>
      </c>
      <c r="H331">
        <v>75</v>
      </c>
      <c r="I331">
        <f t="shared" si="23"/>
        <v>200</v>
      </c>
      <c r="J331" s="71">
        <v>44774</v>
      </c>
      <c r="L331">
        <v>10726</v>
      </c>
      <c r="N331" s="24">
        <f>IF($H331&gt;265,ROUND($H331*0.15,0),VLOOKUP($H331,'Office of Allowances Appendix B'!$A$1:$E$266,2,FALSE))</f>
        <v>11</v>
      </c>
      <c r="O331" s="24">
        <f>IF($H331&gt;265,ROUND($H331*0.25,0),VLOOKUP($H331,'Office of Allowances Appendix B'!$A$1:$E$266,3,FALSE))</f>
        <v>19</v>
      </c>
      <c r="P331" s="24">
        <f>IF($H331&gt;265,ROUND($H331*0.4,0),VLOOKUP($H331,'Office of Allowances Appendix B'!$A$1:$E$266,4,FALSE))</f>
        <v>30</v>
      </c>
      <c r="Q331" s="24">
        <f t="shared" si="25"/>
        <v>15</v>
      </c>
    </row>
    <row r="332" spans="1:17" x14ac:dyDescent="0.3">
      <c r="A332" t="s">
        <v>724</v>
      </c>
      <c r="B332" t="s">
        <v>728</v>
      </c>
      <c r="C332" t="s">
        <v>729</v>
      </c>
      <c r="D332" t="s">
        <v>113</v>
      </c>
      <c r="E332" s="82">
        <v>45658</v>
      </c>
      <c r="F332" s="82">
        <v>46022</v>
      </c>
      <c r="G332">
        <v>60</v>
      </c>
      <c r="H332">
        <v>85</v>
      </c>
      <c r="I332">
        <f t="shared" si="23"/>
        <v>145</v>
      </c>
      <c r="J332" s="71">
        <v>42186</v>
      </c>
      <c r="L332">
        <v>20010</v>
      </c>
      <c r="N332" s="24">
        <f>IF($H332&gt;265,ROUND($H332*0.15,0),VLOOKUP($H332,'Office of Allowances Appendix B'!$A$1:$E$266,2,FALSE))</f>
        <v>13</v>
      </c>
      <c r="O332" s="24">
        <f>IF($H332&gt;265,ROUND($H332*0.25,0),VLOOKUP($H332,'Office of Allowances Appendix B'!$A$1:$E$266,3,FALSE))</f>
        <v>21</v>
      </c>
      <c r="P332" s="24">
        <f>IF($H332&gt;265,ROUND($H332*0.4,0),VLOOKUP($H332,'Office of Allowances Appendix B'!$A$1:$E$266,4,FALSE))</f>
        <v>34</v>
      </c>
      <c r="Q332" s="24">
        <f t="shared" ref="Q332" si="27">H332-SUM(N332:P332)</f>
        <v>17</v>
      </c>
    </row>
    <row r="333" spans="1:17" x14ac:dyDescent="0.3">
      <c r="A333" t="s">
        <v>724</v>
      </c>
      <c r="B333" t="s">
        <v>730</v>
      </c>
      <c r="C333" t="s">
        <v>731</v>
      </c>
      <c r="D333" t="s">
        <v>113</v>
      </c>
      <c r="E333" s="82">
        <v>45658</v>
      </c>
      <c r="F333" s="82">
        <v>46022</v>
      </c>
      <c r="G333">
        <v>90</v>
      </c>
      <c r="H333">
        <v>83</v>
      </c>
      <c r="I333">
        <f t="shared" si="23"/>
        <v>173</v>
      </c>
      <c r="J333" s="71">
        <v>42064</v>
      </c>
      <c r="L333">
        <v>20001</v>
      </c>
      <c r="N333" s="24">
        <f>IF($H333&gt;265,ROUND($H333*0.15,0),VLOOKUP($H333,'Office of Allowances Appendix B'!$A$1:$E$266,2,FALSE))</f>
        <v>12</v>
      </c>
      <c r="O333" s="24">
        <f>IF($H333&gt;265,ROUND($H333*0.25,0),VLOOKUP($H333,'Office of Allowances Appendix B'!$A$1:$E$266,3,FALSE))</f>
        <v>21</v>
      </c>
      <c r="P333" s="24">
        <f>IF($H333&gt;265,ROUND($H333*0.4,0),VLOOKUP($H333,'Office of Allowances Appendix B'!$A$1:$E$266,4,FALSE))</f>
        <v>33</v>
      </c>
      <c r="Q333" s="24">
        <f t="shared" si="25"/>
        <v>17</v>
      </c>
    </row>
    <row r="334" spans="1:17" x14ac:dyDescent="0.3">
      <c r="A334" t="s">
        <v>732</v>
      </c>
      <c r="B334" t="s">
        <v>109</v>
      </c>
      <c r="C334" t="s">
        <v>733</v>
      </c>
      <c r="E334" s="82">
        <v>45658</v>
      </c>
      <c r="F334" s="82">
        <v>45808</v>
      </c>
      <c r="G334">
        <v>177</v>
      </c>
      <c r="H334">
        <v>113</v>
      </c>
      <c r="I334">
        <f t="shared" si="23"/>
        <v>290</v>
      </c>
      <c r="J334" s="71">
        <v>45658</v>
      </c>
      <c r="L334">
        <v>11856</v>
      </c>
      <c r="N334" s="24">
        <f>IF($H334&gt;265,ROUND($H334*0.15,0),VLOOKUP($H334,'Office of Allowances Appendix B'!$A$1:$E$266,2,FALSE))</f>
        <v>17</v>
      </c>
      <c r="O334" s="24">
        <f>IF($H334&gt;265,ROUND($H334*0.25,0),VLOOKUP($H334,'Office of Allowances Appendix B'!$A$1:$E$266,3,FALSE))</f>
        <v>28</v>
      </c>
      <c r="P334" s="24">
        <f>IF($H334&gt;265,ROUND($H334*0.4,0),VLOOKUP($H334,'Office of Allowances Appendix B'!$A$1:$E$266,4,FALSE))</f>
        <v>45</v>
      </c>
      <c r="Q334" s="24">
        <f t="shared" si="25"/>
        <v>23</v>
      </c>
    </row>
    <row r="335" spans="1:17" x14ac:dyDescent="0.3">
      <c r="A335" t="s">
        <v>732</v>
      </c>
      <c r="B335" t="s">
        <v>109</v>
      </c>
      <c r="C335" t="s">
        <v>733</v>
      </c>
      <c r="D335" t="s">
        <v>113</v>
      </c>
      <c r="E335" s="82">
        <v>45809</v>
      </c>
      <c r="F335" s="82">
        <v>45930</v>
      </c>
      <c r="G335">
        <v>247</v>
      </c>
      <c r="H335">
        <v>120</v>
      </c>
      <c r="I335">
        <f t="shared" si="23"/>
        <v>367</v>
      </c>
      <c r="J335" s="71">
        <v>45658</v>
      </c>
      <c r="L335">
        <v>11856</v>
      </c>
      <c r="N335" s="24">
        <f>IF($H335&gt;265,ROUND($H335*0.15,0),VLOOKUP($H335,'Office of Allowances Appendix B'!$A$1:$E$266,2,FALSE))</f>
        <v>18</v>
      </c>
      <c r="O335" s="24">
        <f>IF($H335&gt;265,ROUND($H335*0.25,0),VLOOKUP($H335,'Office of Allowances Appendix B'!$A$1:$E$266,3,FALSE))</f>
        <v>30</v>
      </c>
      <c r="P335" s="24">
        <f>IF($H335&gt;265,ROUND($H335*0.4,0),VLOOKUP($H335,'Office of Allowances Appendix B'!$A$1:$E$266,4,FALSE))</f>
        <v>48</v>
      </c>
      <c r="Q335" s="24">
        <f t="shared" si="25"/>
        <v>24</v>
      </c>
    </row>
    <row r="336" spans="1:17" x14ac:dyDescent="0.3">
      <c r="A336" t="s">
        <v>732</v>
      </c>
      <c r="B336" t="s">
        <v>109</v>
      </c>
      <c r="C336" t="s">
        <v>733</v>
      </c>
      <c r="D336" t="s">
        <v>140</v>
      </c>
      <c r="E336" s="82">
        <v>45931</v>
      </c>
      <c r="F336" s="82">
        <v>46022</v>
      </c>
      <c r="G336">
        <v>177</v>
      </c>
      <c r="H336">
        <v>113</v>
      </c>
      <c r="I336">
        <f t="shared" si="23"/>
        <v>290</v>
      </c>
      <c r="J336" s="71">
        <v>45658</v>
      </c>
      <c r="L336">
        <v>11856</v>
      </c>
      <c r="N336" s="24">
        <f>IF($H336&gt;265,ROUND($H336*0.15,0),VLOOKUP($H336,'Office of Allowances Appendix B'!$A$1:$E$266,2,FALSE))</f>
        <v>17</v>
      </c>
      <c r="O336" s="24">
        <f>IF($H336&gt;265,ROUND($H336*0.25,0),VLOOKUP($H336,'Office of Allowances Appendix B'!$A$1:$E$266,3,FALSE))</f>
        <v>28</v>
      </c>
      <c r="P336" s="24">
        <f>IF($H336&gt;265,ROUND($H336*0.4,0),VLOOKUP($H336,'Office of Allowances Appendix B'!$A$1:$E$266,4,FALSE))</f>
        <v>45</v>
      </c>
      <c r="Q336" s="24">
        <f t="shared" si="25"/>
        <v>23</v>
      </c>
    </row>
    <row r="337" spans="1:17" x14ac:dyDescent="0.3">
      <c r="A337" t="s">
        <v>732</v>
      </c>
      <c r="B337" t="s">
        <v>734</v>
      </c>
      <c r="C337" t="s">
        <v>735</v>
      </c>
      <c r="D337" t="s">
        <v>113</v>
      </c>
      <c r="E337" s="82">
        <v>45658</v>
      </c>
      <c r="F337" s="82">
        <v>46022</v>
      </c>
      <c r="G337">
        <v>194</v>
      </c>
      <c r="H337">
        <v>124</v>
      </c>
      <c r="I337">
        <f t="shared" si="23"/>
        <v>318</v>
      </c>
      <c r="J337" s="71">
        <v>45658</v>
      </c>
      <c r="L337">
        <v>10130</v>
      </c>
      <c r="N337" s="24">
        <f>IF($H337&gt;265,ROUND($H337*0.15,0),VLOOKUP($H337,'Office of Allowances Appendix B'!$A$1:$E$266,2,FALSE))</f>
        <v>19</v>
      </c>
      <c r="O337" s="24">
        <f>IF($H337&gt;265,ROUND($H337*0.25,0),VLOOKUP($H337,'Office of Allowances Appendix B'!$A$1:$E$266,3,FALSE))</f>
        <v>31</v>
      </c>
      <c r="P337" s="24">
        <f>IF($H337&gt;265,ROUND($H337*0.4,0),VLOOKUP($H337,'Office of Allowances Appendix B'!$A$1:$E$266,4,FALSE))</f>
        <v>49</v>
      </c>
      <c r="Q337" s="24">
        <f t="shared" si="25"/>
        <v>25</v>
      </c>
    </row>
    <row r="338" spans="1:17" x14ac:dyDescent="0.3">
      <c r="A338" t="s">
        <v>736</v>
      </c>
      <c r="B338" t="s">
        <v>109</v>
      </c>
      <c r="C338" t="s">
        <v>737</v>
      </c>
      <c r="D338" t="s">
        <v>113</v>
      </c>
      <c r="E338" s="82">
        <v>45658</v>
      </c>
      <c r="F338" s="82">
        <v>46022</v>
      </c>
      <c r="G338">
        <v>29</v>
      </c>
      <c r="H338">
        <v>19</v>
      </c>
      <c r="I338">
        <f t="shared" si="23"/>
        <v>48</v>
      </c>
      <c r="J338" s="71">
        <v>45689</v>
      </c>
      <c r="K338">
        <v>79</v>
      </c>
      <c r="L338">
        <v>11850</v>
      </c>
      <c r="N338" s="24">
        <f>IF($H338&gt;265,ROUND($H338*0.15,0),VLOOKUP($H338,'Office of Allowances Appendix B'!$A$1:$E$266,2,FALSE))</f>
        <v>3</v>
      </c>
      <c r="O338" s="24">
        <f>IF($H338&gt;265,ROUND($H338*0.25,0),VLOOKUP($H338,'Office of Allowances Appendix B'!$A$1:$E$266,3,FALSE))</f>
        <v>5</v>
      </c>
      <c r="P338" s="24">
        <f>IF($H338&gt;265,ROUND($H338*0.4,0),VLOOKUP($H338,'Office of Allowances Appendix B'!$A$1:$E$266,4,FALSE))</f>
        <v>8</v>
      </c>
      <c r="Q338" s="24">
        <f t="shared" si="25"/>
        <v>3</v>
      </c>
    </row>
    <row r="339" spans="1:17" x14ac:dyDescent="0.3">
      <c r="A339" t="s">
        <v>736</v>
      </c>
      <c r="B339" t="s">
        <v>738</v>
      </c>
      <c r="C339" t="s">
        <v>739</v>
      </c>
      <c r="D339" t="s">
        <v>113</v>
      </c>
      <c r="E339" s="82">
        <v>45658</v>
      </c>
      <c r="F339" s="82">
        <v>46022</v>
      </c>
      <c r="G339">
        <v>90</v>
      </c>
      <c r="H339">
        <v>53</v>
      </c>
      <c r="I339">
        <f t="shared" ref="I339:I404" si="28">G339+H339</f>
        <v>143</v>
      </c>
      <c r="J339" s="71">
        <v>45689</v>
      </c>
      <c r="K339">
        <v>79</v>
      </c>
      <c r="L339">
        <v>10419</v>
      </c>
      <c r="N339" s="24">
        <f>IF($H339&gt;265,ROUND($H339*0.15,0),VLOOKUP($H339,'Office of Allowances Appendix B'!$A$1:$E$266,2,FALSE))</f>
        <v>8</v>
      </c>
      <c r="O339" s="24">
        <f>IF($H339&gt;265,ROUND($H339*0.25,0),VLOOKUP($H339,'Office of Allowances Appendix B'!$A$1:$E$266,3,FALSE))</f>
        <v>13</v>
      </c>
      <c r="P339" s="24">
        <f>IF($H339&gt;265,ROUND($H339*0.4,0),VLOOKUP($H339,'Office of Allowances Appendix B'!$A$1:$E$266,4,FALSE))</f>
        <v>21</v>
      </c>
      <c r="Q339" s="24">
        <f t="shared" si="25"/>
        <v>11</v>
      </c>
    </row>
    <row r="340" spans="1:17" x14ac:dyDescent="0.3">
      <c r="A340" t="s">
        <v>740</v>
      </c>
      <c r="B340" t="s">
        <v>109</v>
      </c>
      <c r="C340" t="s">
        <v>741</v>
      </c>
      <c r="D340" t="s">
        <v>113</v>
      </c>
      <c r="E340" s="82">
        <v>45658</v>
      </c>
      <c r="F340" s="82">
        <v>46022</v>
      </c>
      <c r="G340">
        <v>96</v>
      </c>
      <c r="H340">
        <v>61</v>
      </c>
      <c r="I340">
        <f t="shared" si="28"/>
        <v>157</v>
      </c>
      <c r="J340" s="71">
        <v>42125</v>
      </c>
      <c r="L340">
        <v>11833</v>
      </c>
      <c r="N340" s="24">
        <f>IF($H340&gt;265,ROUND($H340*0.15,0),VLOOKUP($H340,'Office of Allowances Appendix B'!$A$1:$E$266,2,FALSE))</f>
        <v>9</v>
      </c>
      <c r="O340" s="24">
        <f>IF($H340&gt;265,ROUND($H340*0.25,0),VLOOKUP($H340,'Office of Allowances Appendix B'!$A$1:$E$266,3,FALSE))</f>
        <v>15</v>
      </c>
      <c r="P340" s="24">
        <f>IF($H340&gt;265,ROUND($H340*0.4,0),VLOOKUP($H340,'Office of Allowances Appendix B'!$A$1:$E$266,4,FALSE))</f>
        <v>25</v>
      </c>
      <c r="Q340" s="24">
        <f t="shared" si="25"/>
        <v>12</v>
      </c>
    </row>
    <row r="341" spans="1:17" x14ac:dyDescent="0.3">
      <c r="A341" t="s">
        <v>740</v>
      </c>
      <c r="B341" t="s">
        <v>742</v>
      </c>
      <c r="C341" t="s">
        <v>743</v>
      </c>
      <c r="D341" t="s">
        <v>113</v>
      </c>
      <c r="E341" s="82">
        <v>45658</v>
      </c>
      <c r="F341" s="82">
        <v>46022</v>
      </c>
      <c r="G341">
        <v>250</v>
      </c>
      <c r="H341">
        <v>134</v>
      </c>
      <c r="I341">
        <f t="shared" si="28"/>
        <v>384</v>
      </c>
      <c r="J341" s="71">
        <v>44986</v>
      </c>
      <c r="L341">
        <v>10388</v>
      </c>
      <c r="N341" s="24">
        <f>IF($H341&gt;265,ROUND($H341*0.15,0),VLOOKUP($H341,'Office of Allowances Appendix B'!$A$1:$E$266,2,FALSE))</f>
        <v>20</v>
      </c>
      <c r="O341" s="24">
        <f>IF($H341&gt;265,ROUND($H341*0.25,0),VLOOKUP($H341,'Office of Allowances Appendix B'!$A$1:$E$266,3,FALSE))</f>
        <v>34</v>
      </c>
      <c r="P341" s="24">
        <f>IF($H341&gt;265,ROUND($H341*0.4,0),VLOOKUP($H341,'Office of Allowances Appendix B'!$A$1:$E$266,4,FALSE))</f>
        <v>53</v>
      </c>
      <c r="Q341" s="24">
        <f t="shared" si="25"/>
        <v>27</v>
      </c>
    </row>
    <row r="342" spans="1:17" x14ac:dyDescent="0.3">
      <c r="A342" t="s">
        <v>744</v>
      </c>
      <c r="B342" t="s">
        <v>745</v>
      </c>
      <c r="C342" t="s">
        <v>746</v>
      </c>
      <c r="D342" t="s">
        <v>113</v>
      </c>
      <c r="E342" s="82">
        <v>45658</v>
      </c>
      <c r="F342" s="82">
        <v>46022</v>
      </c>
      <c r="G342">
        <v>93</v>
      </c>
      <c r="H342">
        <v>68</v>
      </c>
      <c r="I342">
        <f t="shared" si="28"/>
        <v>161</v>
      </c>
      <c r="J342" s="71">
        <v>45689</v>
      </c>
      <c r="L342">
        <v>11161</v>
      </c>
      <c r="N342" s="24">
        <f>IF($H342&gt;265,ROUND($H342*0.15,0),VLOOKUP($H342,'Office of Allowances Appendix B'!$A$1:$E$266,2,FALSE))</f>
        <v>10</v>
      </c>
      <c r="O342" s="24">
        <f>IF($H342&gt;265,ROUND($H342*0.25,0),VLOOKUP($H342,'Office of Allowances Appendix B'!$A$1:$E$266,3,FALSE))</f>
        <v>17</v>
      </c>
      <c r="P342" s="24">
        <f>IF($H342&gt;265,ROUND($H342*0.4,0),VLOOKUP($H342,'Office of Allowances Appendix B'!$A$1:$E$266,4,FALSE))</f>
        <v>27</v>
      </c>
      <c r="Q342" s="24">
        <f t="shared" si="25"/>
        <v>14</v>
      </c>
    </row>
    <row r="343" spans="1:17" x14ac:dyDescent="0.3">
      <c r="A343" t="s">
        <v>747</v>
      </c>
      <c r="B343" t="s">
        <v>748</v>
      </c>
      <c r="C343" t="s">
        <v>749</v>
      </c>
      <c r="D343" t="s">
        <v>113</v>
      </c>
      <c r="E343" s="82">
        <v>45658</v>
      </c>
      <c r="F343" s="82">
        <v>46022</v>
      </c>
      <c r="G343">
        <v>210</v>
      </c>
      <c r="H343">
        <v>90</v>
      </c>
      <c r="I343">
        <f t="shared" si="28"/>
        <v>300</v>
      </c>
      <c r="J343" s="71">
        <v>45658</v>
      </c>
      <c r="L343">
        <v>11162</v>
      </c>
      <c r="N343" s="24">
        <f>IF($H343&gt;265,ROUND($H343*0.15,0),VLOOKUP($H343,'Office of Allowances Appendix B'!$A$1:$E$266,2,FALSE))</f>
        <v>14</v>
      </c>
      <c r="O343" s="24">
        <f>IF($H343&gt;265,ROUND($H343*0.25,0),VLOOKUP($H343,'Office of Allowances Appendix B'!$A$1:$E$266,3,FALSE))</f>
        <v>22</v>
      </c>
      <c r="P343" s="24">
        <f>IF($H343&gt;265,ROUND($H343*0.4,0),VLOOKUP($H343,'Office of Allowances Appendix B'!$A$1:$E$266,4,FALSE))</f>
        <v>36</v>
      </c>
      <c r="Q343" s="24">
        <f t="shared" ref="Q343:Q409" si="29">H343-SUM(N343:P343)</f>
        <v>18</v>
      </c>
    </row>
    <row r="344" spans="1:17" x14ac:dyDescent="0.3">
      <c r="A344" t="s">
        <v>750</v>
      </c>
      <c r="B344" t="s">
        <v>109</v>
      </c>
      <c r="C344" t="s">
        <v>751</v>
      </c>
      <c r="D344" t="s">
        <v>113</v>
      </c>
      <c r="E344" s="82">
        <v>45658</v>
      </c>
      <c r="F344" s="82">
        <v>46022</v>
      </c>
      <c r="G344">
        <v>210</v>
      </c>
      <c r="H344">
        <v>109</v>
      </c>
      <c r="I344">
        <f t="shared" si="28"/>
        <v>319</v>
      </c>
      <c r="J344" s="71">
        <v>45658</v>
      </c>
      <c r="L344">
        <v>11792</v>
      </c>
      <c r="N344" s="24">
        <f>IF($H344&gt;265,ROUND($H344*0.15,0),VLOOKUP($H344,'Office of Allowances Appendix B'!$A$1:$E$266,2,FALSE))</f>
        <v>16</v>
      </c>
      <c r="O344" s="24">
        <f>IF($H344&gt;265,ROUND($H344*0.25,0),VLOOKUP($H344,'Office of Allowances Appendix B'!$A$1:$E$266,3,FALSE))</f>
        <v>27</v>
      </c>
      <c r="P344" s="24">
        <f>IF($H344&gt;265,ROUND($H344*0.4,0),VLOOKUP($H344,'Office of Allowances Appendix B'!$A$1:$E$266,4,FALSE))</f>
        <v>44</v>
      </c>
      <c r="Q344" s="24">
        <f t="shared" ref="Q344" si="30">H344-SUM(N344:P344)</f>
        <v>22</v>
      </c>
    </row>
    <row r="345" spans="1:17" x14ac:dyDescent="0.3">
      <c r="A345" t="s">
        <v>750</v>
      </c>
      <c r="B345" t="s">
        <v>752</v>
      </c>
      <c r="C345" t="s">
        <v>753</v>
      </c>
      <c r="D345" t="s">
        <v>113</v>
      </c>
      <c r="E345" s="82">
        <v>45658</v>
      </c>
      <c r="F345" s="82">
        <v>46022</v>
      </c>
      <c r="G345">
        <v>62</v>
      </c>
      <c r="H345">
        <v>70</v>
      </c>
      <c r="I345">
        <f t="shared" si="28"/>
        <v>132</v>
      </c>
      <c r="J345" s="71">
        <v>45658</v>
      </c>
      <c r="L345">
        <v>12262</v>
      </c>
      <c r="N345" s="24">
        <f>IF($H345&gt;265,ROUND($H345*0.15,0),VLOOKUP($H345,'Office of Allowances Appendix B'!$A$1:$E$266,2,FALSE))</f>
        <v>11</v>
      </c>
      <c r="O345" s="24">
        <f>IF($H345&gt;265,ROUND($H345*0.25,0),VLOOKUP($H345,'Office of Allowances Appendix B'!$A$1:$E$266,3,FALSE))</f>
        <v>17</v>
      </c>
      <c r="P345" s="24">
        <f>IF($H345&gt;265,ROUND($H345*0.4,0),VLOOKUP($H345,'Office of Allowances Appendix B'!$A$1:$E$266,4,FALSE))</f>
        <v>28</v>
      </c>
      <c r="Q345" s="24">
        <f t="shared" si="29"/>
        <v>14</v>
      </c>
    </row>
    <row r="346" spans="1:17" x14ac:dyDescent="0.3">
      <c r="A346" t="s">
        <v>750</v>
      </c>
      <c r="B346" t="s">
        <v>754</v>
      </c>
      <c r="C346" t="s">
        <v>755</v>
      </c>
      <c r="D346" t="s">
        <v>113</v>
      </c>
      <c r="E346" s="82">
        <v>45658</v>
      </c>
      <c r="F346" s="82">
        <v>46022</v>
      </c>
      <c r="G346">
        <v>337</v>
      </c>
      <c r="H346">
        <v>128</v>
      </c>
      <c r="I346">
        <f t="shared" si="28"/>
        <v>465</v>
      </c>
      <c r="J346" s="71">
        <v>45689</v>
      </c>
      <c r="L346">
        <v>11163</v>
      </c>
      <c r="N346" s="24">
        <f>IF($H346&gt;265,ROUND($H346*0.15,0),VLOOKUP($H346,'Office of Allowances Appendix B'!$A$1:$E$266,2,FALSE))</f>
        <v>19</v>
      </c>
      <c r="O346" s="24">
        <f>IF($H346&gt;265,ROUND($H346*0.25,0),VLOOKUP($H346,'Office of Allowances Appendix B'!$A$1:$E$266,3,FALSE))</f>
        <v>32</v>
      </c>
      <c r="P346" s="24">
        <f>IF($H346&gt;265,ROUND($H346*0.4,0),VLOOKUP($H346,'Office of Allowances Appendix B'!$A$1:$E$266,4,FALSE))</f>
        <v>51</v>
      </c>
      <c r="Q346" s="24">
        <f t="shared" si="29"/>
        <v>26</v>
      </c>
    </row>
    <row r="347" spans="1:17" x14ac:dyDescent="0.3">
      <c r="A347" t="s">
        <v>750</v>
      </c>
      <c r="B347" t="s">
        <v>756</v>
      </c>
      <c r="C347" t="s">
        <v>757</v>
      </c>
      <c r="D347" t="s">
        <v>113</v>
      </c>
      <c r="E347" s="82">
        <v>45658</v>
      </c>
      <c r="F347" s="82">
        <v>46022</v>
      </c>
      <c r="G347">
        <v>545</v>
      </c>
      <c r="H347">
        <v>153</v>
      </c>
      <c r="I347">
        <f t="shared" si="28"/>
        <v>698</v>
      </c>
      <c r="J347" s="71">
        <v>45689</v>
      </c>
      <c r="L347">
        <v>19991</v>
      </c>
      <c r="N347" s="24">
        <f>IF($H347&gt;265,ROUND($H347*0.15,0),VLOOKUP($H347,'Office of Allowances Appendix B'!$A$1:$E$266,2,FALSE))</f>
        <v>23</v>
      </c>
      <c r="O347" s="24">
        <f>IF($H347&gt;265,ROUND($H347*0.25,0),VLOOKUP($H347,'Office of Allowances Appendix B'!$A$1:$E$266,3,FALSE))</f>
        <v>38</v>
      </c>
      <c r="P347" s="24">
        <f>IF($H347&gt;265,ROUND($H347*0.4,0),VLOOKUP($H347,'Office of Allowances Appendix B'!$A$1:$E$266,4,FALSE))</f>
        <v>61</v>
      </c>
      <c r="Q347" s="24">
        <f t="shared" si="29"/>
        <v>31</v>
      </c>
    </row>
    <row r="348" spans="1:17" x14ac:dyDescent="0.3">
      <c r="A348" t="s">
        <v>750</v>
      </c>
      <c r="B348" t="s">
        <v>758</v>
      </c>
      <c r="C348" t="s">
        <v>759</v>
      </c>
      <c r="D348" t="s">
        <v>113</v>
      </c>
      <c r="E348" s="82">
        <v>45658</v>
      </c>
      <c r="F348" s="82">
        <v>46022</v>
      </c>
      <c r="G348">
        <v>129</v>
      </c>
      <c r="H348">
        <v>74</v>
      </c>
      <c r="I348">
        <f t="shared" si="28"/>
        <v>203</v>
      </c>
      <c r="J348" s="71">
        <v>45658</v>
      </c>
      <c r="L348">
        <v>11164</v>
      </c>
      <c r="N348" s="24">
        <f>IF($H348&gt;265,ROUND($H348*0.15,0),VLOOKUP($H348,'Office of Allowances Appendix B'!$A$1:$E$266,2,FALSE))</f>
        <v>11</v>
      </c>
      <c r="O348" s="24">
        <f>IF($H348&gt;265,ROUND($H348*0.25,0),VLOOKUP($H348,'Office of Allowances Appendix B'!$A$1:$E$266,3,FALSE))</f>
        <v>19</v>
      </c>
      <c r="P348" s="24">
        <f>IF($H348&gt;265,ROUND($H348*0.4,0),VLOOKUP($H348,'Office of Allowances Appendix B'!$A$1:$E$266,4,FALSE))</f>
        <v>29</v>
      </c>
      <c r="Q348" s="24">
        <f t="shared" si="29"/>
        <v>15</v>
      </c>
    </row>
    <row r="349" spans="1:17" x14ac:dyDescent="0.3">
      <c r="A349" t="s">
        <v>750</v>
      </c>
      <c r="B349" t="s">
        <v>760</v>
      </c>
      <c r="C349" t="s">
        <v>761</v>
      </c>
      <c r="D349" t="s">
        <v>113</v>
      </c>
      <c r="E349" s="82">
        <v>45658</v>
      </c>
      <c r="F349" s="82">
        <v>46022</v>
      </c>
      <c r="G349">
        <v>210</v>
      </c>
      <c r="H349">
        <v>109</v>
      </c>
      <c r="I349">
        <f t="shared" si="28"/>
        <v>319</v>
      </c>
      <c r="J349" s="71">
        <v>45658</v>
      </c>
      <c r="L349">
        <v>10259</v>
      </c>
      <c r="N349" s="24">
        <f>IF($H349&gt;265,ROUND($H349*0.15,0),VLOOKUP($H349,'Office of Allowances Appendix B'!$A$1:$E$266,2,FALSE))</f>
        <v>16</v>
      </c>
      <c r="O349" s="24">
        <f>IF($H349&gt;265,ROUND($H349*0.25,0),VLOOKUP($H349,'Office of Allowances Appendix B'!$A$1:$E$266,3,FALSE))</f>
        <v>27</v>
      </c>
      <c r="P349" s="24">
        <f>IF($H349&gt;265,ROUND($H349*0.4,0),VLOOKUP($H349,'Office of Allowances Appendix B'!$A$1:$E$266,4,FALSE))</f>
        <v>44</v>
      </c>
      <c r="Q349" s="24">
        <f t="shared" si="29"/>
        <v>22</v>
      </c>
    </row>
    <row r="350" spans="1:17" x14ac:dyDescent="0.3">
      <c r="A350" t="s">
        <v>762</v>
      </c>
      <c r="B350" t="s">
        <v>109</v>
      </c>
      <c r="C350" t="s">
        <v>763</v>
      </c>
      <c r="D350" t="s">
        <v>113</v>
      </c>
      <c r="E350" s="82">
        <v>45658</v>
      </c>
      <c r="F350" s="82">
        <v>46022</v>
      </c>
      <c r="G350">
        <v>229</v>
      </c>
      <c r="H350">
        <v>110</v>
      </c>
      <c r="I350">
        <f t="shared" si="28"/>
        <v>339</v>
      </c>
      <c r="J350" s="71">
        <v>45658</v>
      </c>
      <c r="L350">
        <v>11766</v>
      </c>
      <c r="N350" s="24">
        <f>IF($H350&gt;265,ROUND($H350*0.15,0),VLOOKUP($H350,'Office of Allowances Appendix B'!$A$1:$E$266,2,FALSE))</f>
        <v>17</v>
      </c>
      <c r="O350" s="24">
        <f>IF($H350&gt;265,ROUND($H350*0.25,0),VLOOKUP($H350,'Office of Allowances Appendix B'!$A$1:$E$266,3,FALSE))</f>
        <v>27</v>
      </c>
      <c r="P350" s="24">
        <f>IF($H350&gt;265,ROUND($H350*0.4,0),VLOOKUP($H350,'Office of Allowances Appendix B'!$A$1:$E$266,4,FALSE))</f>
        <v>44</v>
      </c>
      <c r="Q350" s="24">
        <f t="shared" si="29"/>
        <v>22</v>
      </c>
    </row>
    <row r="351" spans="1:17" x14ac:dyDescent="0.3">
      <c r="A351" t="s">
        <v>762</v>
      </c>
      <c r="B351" t="s">
        <v>764</v>
      </c>
      <c r="C351" t="s">
        <v>765</v>
      </c>
      <c r="D351" t="s">
        <v>113</v>
      </c>
      <c r="E351" s="82">
        <v>45658</v>
      </c>
      <c r="F351" s="82">
        <v>46022</v>
      </c>
      <c r="G351">
        <v>256</v>
      </c>
      <c r="H351">
        <v>129</v>
      </c>
      <c r="I351">
        <f t="shared" si="28"/>
        <v>385</v>
      </c>
      <c r="J351" s="71">
        <v>45658</v>
      </c>
      <c r="L351">
        <v>10131</v>
      </c>
      <c r="N351" s="24">
        <f>IF($H351&gt;265,ROUND($H351*0.15,0),VLOOKUP($H351,'Office of Allowances Appendix B'!$A$1:$E$266,2,FALSE))</f>
        <v>19</v>
      </c>
      <c r="O351" s="24">
        <f>IF($H351&gt;265,ROUND($H351*0.25,0),VLOOKUP($H351,'Office of Allowances Appendix B'!$A$1:$E$266,3,FALSE))</f>
        <v>32</v>
      </c>
      <c r="P351" s="24">
        <f>IF($H351&gt;265,ROUND($H351*0.4,0),VLOOKUP($H351,'Office of Allowances Appendix B'!$A$1:$E$266,4,FALSE))</f>
        <v>52</v>
      </c>
      <c r="Q351" s="24">
        <f t="shared" si="29"/>
        <v>26</v>
      </c>
    </row>
    <row r="352" spans="1:17" x14ac:dyDescent="0.3">
      <c r="A352" t="s">
        <v>766</v>
      </c>
      <c r="B352" t="s">
        <v>109</v>
      </c>
      <c r="C352" t="s">
        <v>767</v>
      </c>
      <c r="D352" t="s">
        <v>113</v>
      </c>
      <c r="E352" s="82">
        <v>45658</v>
      </c>
      <c r="F352" s="82">
        <v>46022</v>
      </c>
      <c r="G352">
        <v>197</v>
      </c>
      <c r="H352">
        <v>119</v>
      </c>
      <c r="I352">
        <f t="shared" si="28"/>
        <v>316</v>
      </c>
      <c r="J352" s="71">
        <v>45658</v>
      </c>
      <c r="L352">
        <v>11855</v>
      </c>
      <c r="N352" s="24">
        <f>IF($H352&gt;265,ROUND($H352*0.15,0),VLOOKUP($H352,'Office of Allowances Appendix B'!$A$1:$E$266,2,FALSE))</f>
        <v>18</v>
      </c>
      <c r="O352" s="24">
        <f>IF($H352&gt;265,ROUND($H352*0.25,0),VLOOKUP($H352,'Office of Allowances Appendix B'!$A$1:$E$266,3,FALSE))</f>
        <v>30</v>
      </c>
      <c r="P352" s="24">
        <f>IF($H352&gt;265,ROUND($H352*0.4,0),VLOOKUP($H352,'Office of Allowances Appendix B'!$A$1:$E$266,4,FALSE))</f>
        <v>48</v>
      </c>
      <c r="Q352" s="24">
        <f t="shared" si="29"/>
        <v>23</v>
      </c>
    </row>
    <row r="353" spans="1:17" x14ac:dyDescent="0.3">
      <c r="A353" t="s">
        <v>766</v>
      </c>
      <c r="B353" t="s">
        <v>768</v>
      </c>
      <c r="C353" t="s">
        <v>769</v>
      </c>
      <c r="D353" t="s">
        <v>113</v>
      </c>
      <c r="E353" s="82">
        <v>45658</v>
      </c>
      <c r="F353" s="82">
        <v>46022</v>
      </c>
      <c r="G353">
        <v>191</v>
      </c>
      <c r="H353">
        <v>120</v>
      </c>
      <c r="I353">
        <f t="shared" si="28"/>
        <v>311</v>
      </c>
      <c r="J353" s="71">
        <v>45658</v>
      </c>
      <c r="L353">
        <v>10138</v>
      </c>
      <c r="N353" s="24">
        <f>IF($H353&gt;265,ROUND($H353*0.15,0),VLOOKUP($H353,'Office of Allowances Appendix B'!$A$1:$E$266,2,FALSE))</f>
        <v>18</v>
      </c>
      <c r="O353" s="24">
        <f>IF($H353&gt;265,ROUND($H353*0.25,0),VLOOKUP($H353,'Office of Allowances Appendix B'!$A$1:$E$266,3,FALSE))</f>
        <v>30</v>
      </c>
      <c r="P353" s="24">
        <f>IF($H353&gt;265,ROUND($H353*0.4,0),VLOOKUP($H353,'Office of Allowances Appendix B'!$A$1:$E$266,4,FALSE))</f>
        <v>48</v>
      </c>
      <c r="Q353" s="24">
        <f t="shared" si="29"/>
        <v>24</v>
      </c>
    </row>
    <row r="354" spans="1:17" x14ac:dyDescent="0.3">
      <c r="A354" t="s">
        <v>766</v>
      </c>
      <c r="B354" t="s">
        <v>770</v>
      </c>
      <c r="C354" t="s">
        <v>771</v>
      </c>
      <c r="E354" s="82">
        <v>45658</v>
      </c>
      <c r="F354" s="82">
        <v>45777</v>
      </c>
      <c r="G354">
        <v>309</v>
      </c>
      <c r="H354">
        <v>135</v>
      </c>
      <c r="I354">
        <f t="shared" si="28"/>
        <v>444</v>
      </c>
      <c r="J354" s="71">
        <v>45658</v>
      </c>
      <c r="L354">
        <v>11166</v>
      </c>
      <c r="N354" s="24">
        <f>IF($H354&gt;265,ROUND($H354*0.15,0),VLOOKUP($H354,'Office of Allowances Appendix B'!$A$1:$E$266,2,FALSE))</f>
        <v>20</v>
      </c>
      <c r="O354" s="24">
        <f>IF($H354&gt;265,ROUND($H354*0.25,0),VLOOKUP($H354,'Office of Allowances Appendix B'!$A$1:$E$266,3,FALSE))</f>
        <v>34</v>
      </c>
      <c r="P354" s="24">
        <f>IF($H354&gt;265,ROUND($H354*0.4,0),VLOOKUP($H354,'Office of Allowances Appendix B'!$A$1:$E$266,4,FALSE))</f>
        <v>54</v>
      </c>
      <c r="Q354" s="24">
        <f t="shared" si="29"/>
        <v>27</v>
      </c>
    </row>
    <row r="355" spans="1:17" x14ac:dyDescent="0.3">
      <c r="A355" t="s">
        <v>766</v>
      </c>
      <c r="B355" t="s">
        <v>770</v>
      </c>
      <c r="C355" t="s">
        <v>771</v>
      </c>
      <c r="D355" t="s">
        <v>113</v>
      </c>
      <c r="E355" s="82">
        <v>45778</v>
      </c>
      <c r="F355" s="82">
        <v>45930</v>
      </c>
      <c r="G355">
        <v>440</v>
      </c>
      <c r="H355">
        <v>149</v>
      </c>
      <c r="I355">
        <f t="shared" si="28"/>
        <v>589</v>
      </c>
      <c r="J355" s="71">
        <v>45658</v>
      </c>
      <c r="L355">
        <v>11166</v>
      </c>
      <c r="N355" s="24">
        <f>IF($H355&gt;265,ROUND($H355*0.15,0),VLOOKUP($H355,'Office of Allowances Appendix B'!$A$1:$E$266,2,FALSE))</f>
        <v>22</v>
      </c>
      <c r="O355" s="24">
        <f>IF($H355&gt;265,ROUND($H355*0.25,0),VLOOKUP($H355,'Office of Allowances Appendix B'!$A$1:$E$266,3,FALSE))</f>
        <v>37</v>
      </c>
      <c r="P355" s="24">
        <f>IF($H355&gt;265,ROUND($H355*0.4,0),VLOOKUP($H355,'Office of Allowances Appendix B'!$A$1:$E$266,4,FALSE))</f>
        <v>60</v>
      </c>
      <c r="Q355" s="24">
        <f t="shared" si="29"/>
        <v>30</v>
      </c>
    </row>
    <row r="356" spans="1:17" x14ac:dyDescent="0.3">
      <c r="A356" t="s">
        <v>766</v>
      </c>
      <c r="B356" t="s">
        <v>770</v>
      </c>
      <c r="C356" t="s">
        <v>771</v>
      </c>
      <c r="D356" t="s">
        <v>140</v>
      </c>
      <c r="E356" s="82">
        <v>45931</v>
      </c>
      <c r="F356" s="82">
        <v>46022</v>
      </c>
      <c r="G356">
        <v>309</v>
      </c>
      <c r="H356">
        <v>135</v>
      </c>
      <c r="I356">
        <f t="shared" si="28"/>
        <v>444</v>
      </c>
      <c r="J356" s="71">
        <v>45658</v>
      </c>
      <c r="L356">
        <v>11166</v>
      </c>
      <c r="N356" s="24">
        <f>IF($H356&gt;265,ROUND($H356*0.15,0),VLOOKUP($H356,'Office of Allowances Appendix B'!$A$1:$E$266,2,FALSE))</f>
        <v>20</v>
      </c>
      <c r="O356" s="24">
        <f>IF($H356&gt;265,ROUND($H356*0.25,0),VLOOKUP($H356,'Office of Allowances Appendix B'!$A$1:$E$266,3,FALSE))</f>
        <v>34</v>
      </c>
      <c r="P356" s="24">
        <f>IF($H356&gt;265,ROUND($H356*0.4,0),VLOOKUP($H356,'Office of Allowances Appendix B'!$A$1:$E$266,4,FALSE))</f>
        <v>54</v>
      </c>
      <c r="Q356" s="24">
        <f t="shared" si="29"/>
        <v>27</v>
      </c>
    </row>
    <row r="357" spans="1:17" x14ac:dyDescent="0.3">
      <c r="A357" t="s">
        <v>766</v>
      </c>
      <c r="B357" t="s">
        <v>772</v>
      </c>
      <c r="C357" t="s">
        <v>773</v>
      </c>
      <c r="D357" t="s">
        <v>113</v>
      </c>
      <c r="E357" s="82">
        <v>45658</v>
      </c>
      <c r="F357" s="82">
        <v>46022</v>
      </c>
      <c r="G357">
        <v>303</v>
      </c>
      <c r="H357">
        <v>116</v>
      </c>
      <c r="I357">
        <f t="shared" si="28"/>
        <v>419</v>
      </c>
      <c r="J357" s="71">
        <v>45658</v>
      </c>
      <c r="L357">
        <v>12087</v>
      </c>
      <c r="N357" s="24">
        <f>IF($H357&gt;265,ROUND($H357*0.15,0),VLOOKUP($H357,'Office of Allowances Appendix B'!$A$1:$E$266,2,FALSE))</f>
        <v>17</v>
      </c>
      <c r="O357" s="24">
        <f>IF($H357&gt;265,ROUND($H357*0.25,0),VLOOKUP($H357,'Office of Allowances Appendix B'!$A$1:$E$266,3,FALSE))</f>
        <v>29</v>
      </c>
      <c r="P357" s="24">
        <f>IF($H357&gt;265,ROUND($H357*0.4,0),VLOOKUP($H357,'Office of Allowances Appendix B'!$A$1:$E$266,4,FALSE))</f>
        <v>47</v>
      </c>
      <c r="Q357" s="24">
        <f t="shared" si="29"/>
        <v>23</v>
      </c>
    </row>
    <row r="358" spans="1:17" x14ac:dyDescent="0.3">
      <c r="A358" t="s">
        <v>766</v>
      </c>
      <c r="B358" t="s">
        <v>774</v>
      </c>
      <c r="C358" t="s">
        <v>775</v>
      </c>
      <c r="D358" t="s">
        <v>113</v>
      </c>
      <c r="E358" s="82">
        <v>45658</v>
      </c>
      <c r="F358" s="82">
        <v>46022</v>
      </c>
      <c r="G358">
        <v>262</v>
      </c>
      <c r="H358">
        <v>135</v>
      </c>
      <c r="I358">
        <f t="shared" si="28"/>
        <v>397</v>
      </c>
      <c r="J358" s="71">
        <v>45658</v>
      </c>
      <c r="L358">
        <v>10139</v>
      </c>
      <c r="N358" s="24">
        <f>IF($H358&gt;265,ROUND($H358*0.15,0),VLOOKUP($H358,'Office of Allowances Appendix B'!$A$1:$E$266,2,FALSE))</f>
        <v>20</v>
      </c>
      <c r="O358" s="24">
        <f>IF($H358&gt;265,ROUND($H358*0.25,0),VLOOKUP($H358,'Office of Allowances Appendix B'!$A$1:$E$266,3,FALSE))</f>
        <v>34</v>
      </c>
      <c r="P358" s="24">
        <f>IF($H358&gt;265,ROUND($H358*0.4,0),VLOOKUP($H358,'Office of Allowances Appendix B'!$A$1:$E$266,4,FALSE))</f>
        <v>54</v>
      </c>
      <c r="Q358" s="24">
        <f t="shared" si="29"/>
        <v>27</v>
      </c>
    </row>
    <row r="359" spans="1:17" x14ac:dyDescent="0.3">
      <c r="A359" t="s">
        <v>766</v>
      </c>
      <c r="B359" t="s">
        <v>776</v>
      </c>
      <c r="C359" t="s">
        <v>777</v>
      </c>
      <c r="D359" t="s">
        <v>113</v>
      </c>
      <c r="E359" s="82">
        <v>45658</v>
      </c>
      <c r="F359" s="82">
        <v>46022</v>
      </c>
      <c r="G359">
        <v>315</v>
      </c>
      <c r="H359">
        <v>137</v>
      </c>
      <c r="I359">
        <f t="shared" si="28"/>
        <v>452</v>
      </c>
      <c r="J359" s="71">
        <v>45658</v>
      </c>
      <c r="L359">
        <v>10140</v>
      </c>
      <c r="N359" s="24">
        <f>IF($H359&gt;265,ROUND($H359*0.15,0),VLOOKUP($H359,'Office of Allowances Appendix B'!$A$1:$E$266,2,FALSE))</f>
        <v>21</v>
      </c>
      <c r="O359" s="24">
        <f>IF($H359&gt;265,ROUND($H359*0.25,0),VLOOKUP($H359,'Office of Allowances Appendix B'!$A$1:$E$266,3,FALSE))</f>
        <v>34</v>
      </c>
      <c r="P359" s="24">
        <f>IF($H359&gt;265,ROUND($H359*0.4,0),VLOOKUP($H359,'Office of Allowances Appendix B'!$A$1:$E$266,4,FALSE))</f>
        <v>55</v>
      </c>
      <c r="Q359" s="24">
        <f t="shared" si="29"/>
        <v>27</v>
      </c>
    </row>
    <row r="360" spans="1:17" x14ac:dyDescent="0.3">
      <c r="A360" t="s">
        <v>766</v>
      </c>
      <c r="B360" t="s">
        <v>778</v>
      </c>
      <c r="C360" t="s">
        <v>779</v>
      </c>
      <c r="D360" t="s">
        <v>113</v>
      </c>
      <c r="E360" s="82">
        <v>45658</v>
      </c>
      <c r="F360" s="82">
        <v>46022</v>
      </c>
      <c r="G360">
        <v>188</v>
      </c>
      <c r="H360">
        <v>148</v>
      </c>
      <c r="I360">
        <f t="shared" si="28"/>
        <v>336</v>
      </c>
      <c r="J360" s="71">
        <v>45658</v>
      </c>
      <c r="L360">
        <v>10843</v>
      </c>
      <c r="N360" s="24">
        <f>IF($H360&gt;265,ROUND($H360*0.15,0),VLOOKUP($H360,'Office of Allowances Appendix B'!$A$1:$E$266,2,FALSE))</f>
        <v>22</v>
      </c>
      <c r="O360" s="24">
        <f>IF($H360&gt;265,ROUND($H360*0.25,0),VLOOKUP($H360,'Office of Allowances Appendix B'!$A$1:$E$266,3,FALSE))</f>
        <v>37</v>
      </c>
      <c r="P360" s="24">
        <f>IF($H360&gt;265,ROUND($H360*0.4,0),VLOOKUP($H360,'Office of Allowances Appendix B'!$A$1:$E$266,4,FALSE))</f>
        <v>59</v>
      </c>
      <c r="Q360" s="24">
        <f t="shared" si="29"/>
        <v>30</v>
      </c>
    </row>
    <row r="361" spans="1:17" x14ac:dyDescent="0.3">
      <c r="A361" t="s">
        <v>766</v>
      </c>
      <c r="B361" t="s">
        <v>780</v>
      </c>
      <c r="C361" t="s">
        <v>781</v>
      </c>
      <c r="D361" t="s">
        <v>113</v>
      </c>
      <c r="E361" s="82">
        <v>45658</v>
      </c>
      <c r="F361" s="82">
        <v>46022</v>
      </c>
      <c r="G361">
        <v>201</v>
      </c>
      <c r="H361">
        <v>126</v>
      </c>
      <c r="I361">
        <f t="shared" si="28"/>
        <v>327</v>
      </c>
      <c r="J361" s="71">
        <v>45658</v>
      </c>
      <c r="L361">
        <v>11412</v>
      </c>
      <c r="N361" s="24">
        <f>IF($H361&gt;265,ROUND($H361*0.15,0),VLOOKUP($H361,'Office of Allowances Appendix B'!$A$1:$E$266,2,FALSE))</f>
        <v>19</v>
      </c>
      <c r="O361" s="24">
        <f>IF($H361&gt;265,ROUND($H361*0.25,0),VLOOKUP($H361,'Office of Allowances Appendix B'!$A$1:$E$266,3,FALSE))</f>
        <v>32</v>
      </c>
      <c r="P361" s="24">
        <f>IF($H361&gt;265,ROUND($H361*0.4,0),VLOOKUP($H361,'Office of Allowances Appendix B'!$A$1:$E$266,4,FALSE))</f>
        <v>50</v>
      </c>
      <c r="Q361" s="24">
        <f t="shared" si="29"/>
        <v>25</v>
      </c>
    </row>
    <row r="362" spans="1:17" x14ac:dyDescent="0.3">
      <c r="A362" t="s">
        <v>766</v>
      </c>
      <c r="B362" t="s">
        <v>782</v>
      </c>
      <c r="C362" t="s">
        <v>783</v>
      </c>
      <c r="D362" t="s">
        <v>113</v>
      </c>
      <c r="E362" s="82">
        <v>45658</v>
      </c>
      <c r="F362" s="82">
        <v>46022</v>
      </c>
      <c r="G362">
        <v>456</v>
      </c>
      <c r="H362">
        <v>154</v>
      </c>
      <c r="I362">
        <f t="shared" si="28"/>
        <v>610</v>
      </c>
      <c r="J362" s="71">
        <v>45658</v>
      </c>
      <c r="K362">
        <v>6</v>
      </c>
      <c r="L362">
        <v>10137</v>
      </c>
      <c r="N362" s="24">
        <f>IF($H362&gt;265,ROUND($H362*0.15,0),VLOOKUP($H362,'Office of Allowances Appendix B'!$A$1:$E$266,2,FALSE))</f>
        <v>23</v>
      </c>
      <c r="O362" s="24">
        <f>IF($H362&gt;265,ROUND($H362*0.25,0),VLOOKUP($H362,'Office of Allowances Appendix B'!$A$1:$E$266,3,FALSE))</f>
        <v>39</v>
      </c>
      <c r="P362" s="24">
        <f>IF($H362&gt;265,ROUND($H362*0.4,0),VLOOKUP($H362,'Office of Allowances Appendix B'!$A$1:$E$266,4,FALSE))</f>
        <v>61</v>
      </c>
      <c r="Q362" s="24">
        <f t="shared" si="29"/>
        <v>31</v>
      </c>
    </row>
    <row r="363" spans="1:17" x14ac:dyDescent="0.3">
      <c r="A363" t="s">
        <v>766</v>
      </c>
      <c r="B363" t="s">
        <v>784</v>
      </c>
      <c r="C363" t="s">
        <v>785</v>
      </c>
      <c r="D363" t="s">
        <v>113</v>
      </c>
      <c r="E363" s="82">
        <v>45658</v>
      </c>
      <c r="F363" s="82">
        <v>46022</v>
      </c>
      <c r="G363">
        <v>315</v>
      </c>
      <c r="H363">
        <v>147</v>
      </c>
      <c r="I363">
        <f t="shared" si="28"/>
        <v>462</v>
      </c>
      <c r="J363" s="71">
        <v>45658</v>
      </c>
      <c r="L363">
        <v>10142</v>
      </c>
      <c r="N363" s="24">
        <f>IF($H363&gt;265,ROUND($H363*0.15,0),VLOOKUP($H363,'Office of Allowances Appendix B'!$A$1:$E$266,2,FALSE))</f>
        <v>22</v>
      </c>
      <c r="O363" s="24">
        <f>IF($H363&gt;265,ROUND($H363*0.25,0),VLOOKUP($H363,'Office of Allowances Appendix B'!$A$1:$E$266,3,FALSE))</f>
        <v>37</v>
      </c>
      <c r="P363" s="24">
        <f>IF($H363&gt;265,ROUND($H363*0.4,0),VLOOKUP($H363,'Office of Allowances Appendix B'!$A$1:$E$266,4,FALSE))</f>
        <v>59</v>
      </c>
      <c r="Q363" s="24">
        <f t="shared" si="29"/>
        <v>29</v>
      </c>
    </row>
    <row r="364" spans="1:17" x14ac:dyDescent="0.3">
      <c r="A364" t="s">
        <v>766</v>
      </c>
      <c r="B364" t="s">
        <v>786</v>
      </c>
      <c r="C364" t="s">
        <v>787</v>
      </c>
      <c r="D364" t="s">
        <v>113</v>
      </c>
      <c r="E364" s="82">
        <v>45658</v>
      </c>
      <c r="F364" s="82">
        <v>46022</v>
      </c>
      <c r="G364">
        <v>211</v>
      </c>
      <c r="H364">
        <v>117</v>
      </c>
      <c r="I364">
        <f t="shared" si="28"/>
        <v>328</v>
      </c>
      <c r="J364" s="71">
        <v>45658</v>
      </c>
      <c r="L364">
        <v>11413</v>
      </c>
      <c r="N364" s="24">
        <f>IF($H364&gt;265,ROUND($H364*0.15,0),VLOOKUP($H364,'Office of Allowances Appendix B'!$A$1:$E$266,2,FALSE))</f>
        <v>18</v>
      </c>
      <c r="O364" s="24">
        <f>IF($H364&gt;265,ROUND($H364*0.25,0),VLOOKUP($H364,'Office of Allowances Appendix B'!$A$1:$E$266,3,FALSE))</f>
        <v>29</v>
      </c>
      <c r="P364" s="24">
        <f>IF($H364&gt;265,ROUND($H364*0.4,0),VLOOKUP($H364,'Office of Allowances Appendix B'!$A$1:$E$266,4,FALSE))</f>
        <v>47</v>
      </c>
      <c r="Q364" s="24">
        <f t="shared" ref="Q364" si="31">H364-SUM(N364:P364)</f>
        <v>23</v>
      </c>
    </row>
    <row r="365" spans="1:17" x14ac:dyDescent="0.3">
      <c r="A365" t="s">
        <v>788</v>
      </c>
      <c r="B365" t="s">
        <v>789</v>
      </c>
      <c r="C365" t="s">
        <v>790</v>
      </c>
      <c r="D365" t="s">
        <v>113</v>
      </c>
      <c r="E365" s="82">
        <v>45658</v>
      </c>
      <c r="F365" s="82">
        <v>46022</v>
      </c>
      <c r="G365">
        <v>161</v>
      </c>
      <c r="H365">
        <v>83</v>
      </c>
      <c r="I365">
        <f t="shared" si="28"/>
        <v>244</v>
      </c>
      <c r="J365" s="71">
        <v>45658</v>
      </c>
      <c r="L365">
        <v>11173</v>
      </c>
      <c r="N365" s="24">
        <f>IF($H365&gt;265,ROUND($H365*0.15,0),VLOOKUP($H365,'Office of Allowances Appendix B'!$A$1:$E$266,2,FALSE))</f>
        <v>12</v>
      </c>
      <c r="O365" s="24">
        <f>IF($H365&gt;265,ROUND($H365*0.25,0),VLOOKUP($H365,'Office of Allowances Appendix B'!$A$1:$E$266,3,FALSE))</f>
        <v>21</v>
      </c>
      <c r="P365" s="24">
        <f>IF($H365&gt;265,ROUND($H365*0.4,0),VLOOKUP($H365,'Office of Allowances Appendix B'!$A$1:$E$266,4,FALSE))</f>
        <v>33</v>
      </c>
      <c r="Q365" s="24">
        <f t="shared" si="29"/>
        <v>17</v>
      </c>
    </row>
    <row r="366" spans="1:17" x14ac:dyDescent="0.3">
      <c r="A366" t="s">
        <v>791</v>
      </c>
      <c r="B366" t="s">
        <v>792</v>
      </c>
      <c r="C366" t="s">
        <v>793</v>
      </c>
      <c r="D366" t="s">
        <v>113</v>
      </c>
      <c r="E366" s="82">
        <v>45658</v>
      </c>
      <c r="F366" s="82">
        <v>46022</v>
      </c>
      <c r="G366">
        <v>266</v>
      </c>
      <c r="H366">
        <v>155</v>
      </c>
      <c r="I366">
        <f t="shared" si="28"/>
        <v>421</v>
      </c>
      <c r="J366" s="71">
        <v>39387</v>
      </c>
      <c r="L366">
        <v>11174</v>
      </c>
      <c r="N366" s="24">
        <f>IF($H366&gt;265,ROUND($H366*0.15,0),VLOOKUP($H366,'Office of Allowances Appendix B'!$A$1:$E$266,2,FALSE))</f>
        <v>23</v>
      </c>
      <c r="O366" s="24">
        <f>IF($H366&gt;265,ROUND($H366*0.25,0),VLOOKUP($H366,'Office of Allowances Appendix B'!$A$1:$E$266,3,FALSE))</f>
        <v>39</v>
      </c>
      <c r="P366" s="24">
        <f>IF($H366&gt;265,ROUND($H366*0.4,0),VLOOKUP($H366,'Office of Allowances Appendix B'!$A$1:$E$266,4,FALSE))</f>
        <v>62</v>
      </c>
      <c r="Q366" s="24">
        <f t="shared" si="29"/>
        <v>31</v>
      </c>
    </row>
    <row r="367" spans="1:17" x14ac:dyDescent="0.3">
      <c r="A367" t="s">
        <v>794</v>
      </c>
      <c r="B367" t="s">
        <v>109</v>
      </c>
      <c r="C367" t="s">
        <v>795</v>
      </c>
      <c r="D367" t="s">
        <v>113</v>
      </c>
      <c r="E367" s="82">
        <v>45658</v>
      </c>
      <c r="F367" s="82">
        <v>46022</v>
      </c>
      <c r="G367">
        <v>184</v>
      </c>
      <c r="H367">
        <v>133</v>
      </c>
      <c r="I367">
        <f t="shared" si="28"/>
        <v>317</v>
      </c>
      <c r="J367" s="71">
        <v>40575</v>
      </c>
      <c r="L367">
        <v>11834</v>
      </c>
      <c r="N367" s="24">
        <f>IF($H367&gt;265,ROUND($H367*0.15,0),VLOOKUP($H367,'Office of Allowances Appendix B'!$A$1:$E$266,2,FALSE))</f>
        <v>20</v>
      </c>
      <c r="O367" s="24">
        <f>IF($H367&gt;265,ROUND($H367*0.25,0),VLOOKUP($H367,'Office of Allowances Appendix B'!$A$1:$E$266,3,FALSE))</f>
        <v>33</v>
      </c>
      <c r="P367" s="24">
        <f>IF($H367&gt;265,ROUND($H367*0.4,0),VLOOKUP($H367,'Office of Allowances Appendix B'!$A$1:$E$266,4,FALSE))</f>
        <v>53</v>
      </c>
      <c r="Q367" s="24">
        <f t="shared" si="29"/>
        <v>27</v>
      </c>
    </row>
    <row r="368" spans="1:17" x14ac:dyDescent="0.3">
      <c r="A368" t="s">
        <v>794</v>
      </c>
      <c r="B368" t="s">
        <v>796</v>
      </c>
      <c r="C368" t="s">
        <v>797</v>
      </c>
      <c r="D368" t="s">
        <v>113</v>
      </c>
      <c r="E368" s="82">
        <v>45658</v>
      </c>
      <c r="F368" s="82">
        <v>46022</v>
      </c>
      <c r="G368">
        <v>201</v>
      </c>
      <c r="H368">
        <v>127</v>
      </c>
      <c r="I368">
        <f t="shared" si="28"/>
        <v>328</v>
      </c>
      <c r="J368" s="71">
        <v>45658</v>
      </c>
      <c r="L368">
        <v>10389</v>
      </c>
      <c r="N368" s="24">
        <f>IF($H368&gt;265,ROUND($H368*0.15,0),VLOOKUP($H368,'Office of Allowances Appendix B'!$A$1:$E$266,2,FALSE))</f>
        <v>19</v>
      </c>
      <c r="O368" s="24">
        <f>IF($H368&gt;265,ROUND($H368*0.25,0),VLOOKUP($H368,'Office of Allowances Appendix B'!$A$1:$E$266,3,FALSE))</f>
        <v>32</v>
      </c>
      <c r="P368" s="24">
        <f>IF($H368&gt;265,ROUND($H368*0.4,0),VLOOKUP($H368,'Office of Allowances Appendix B'!$A$1:$E$266,4,FALSE))</f>
        <v>51</v>
      </c>
      <c r="Q368" s="24">
        <f t="shared" si="29"/>
        <v>25</v>
      </c>
    </row>
    <row r="369" spans="1:17" x14ac:dyDescent="0.3">
      <c r="A369" t="s">
        <v>798</v>
      </c>
      <c r="B369" t="s">
        <v>109</v>
      </c>
      <c r="C369" t="s">
        <v>799</v>
      </c>
      <c r="D369" t="s">
        <v>113</v>
      </c>
      <c r="E369" s="82">
        <v>45658</v>
      </c>
      <c r="F369" s="82">
        <v>46022</v>
      </c>
      <c r="G369">
        <v>35</v>
      </c>
      <c r="H369">
        <v>32</v>
      </c>
      <c r="I369">
        <f t="shared" si="28"/>
        <v>67</v>
      </c>
      <c r="J369" s="71">
        <v>38808</v>
      </c>
      <c r="L369">
        <v>11835</v>
      </c>
      <c r="N369" s="24">
        <f>IF($H369&gt;265,ROUND($H369*0.15,0),VLOOKUP($H369,'Office of Allowances Appendix B'!$A$1:$E$266,2,FALSE))</f>
        <v>5</v>
      </c>
      <c r="O369" s="24">
        <f>IF($H369&gt;265,ROUND($H369*0.25,0),VLOOKUP($H369,'Office of Allowances Appendix B'!$A$1:$E$266,3,FALSE))</f>
        <v>8</v>
      </c>
      <c r="P369" s="24">
        <f>IF($H369&gt;265,ROUND($H369*0.4,0),VLOOKUP($H369,'Office of Allowances Appendix B'!$A$1:$E$266,4,FALSE))</f>
        <v>13</v>
      </c>
      <c r="Q369" s="24">
        <f t="shared" si="29"/>
        <v>6</v>
      </c>
    </row>
    <row r="370" spans="1:17" x14ac:dyDescent="0.3">
      <c r="A370" t="s">
        <v>798</v>
      </c>
      <c r="B370" t="s">
        <v>800</v>
      </c>
      <c r="C370" t="s">
        <v>801</v>
      </c>
      <c r="D370" t="s">
        <v>113</v>
      </c>
      <c r="E370" s="82">
        <v>45658</v>
      </c>
      <c r="F370" s="82">
        <v>46022</v>
      </c>
      <c r="G370">
        <v>143</v>
      </c>
      <c r="H370">
        <v>64</v>
      </c>
      <c r="I370">
        <f t="shared" si="28"/>
        <v>207</v>
      </c>
      <c r="J370" s="71">
        <v>45658</v>
      </c>
      <c r="L370">
        <v>10390</v>
      </c>
      <c r="N370" s="24">
        <f>IF($H370&gt;265,ROUND($H370*0.15,0),VLOOKUP($H370,'Office of Allowances Appendix B'!$A$1:$E$266,2,FALSE))</f>
        <v>10</v>
      </c>
      <c r="O370" s="24">
        <f>IF($H370&gt;265,ROUND($H370*0.25,0),VLOOKUP($H370,'Office of Allowances Appendix B'!$A$1:$E$266,3,FALSE))</f>
        <v>16</v>
      </c>
      <c r="P370" s="24">
        <f>IF($H370&gt;265,ROUND($H370*0.4,0),VLOOKUP($H370,'Office of Allowances Appendix B'!$A$1:$E$266,4,FALSE))</f>
        <v>25</v>
      </c>
      <c r="Q370" s="24">
        <f t="shared" si="29"/>
        <v>13</v>
      </c>
    </row>
    <row r="371" spans="1:17" x14ac:dyDescent="0.3">
      <c r="A371" t="s">
        <v>802</v>
      </c>
      <c r="B371" t="s">
        <v>109</v>
      </c>
      <c r="C371" t="s">
        <v>803</v>
      </c>
      <c r="D371" t="s">
        <v>113</v>
      </c>
      <c r="E371" s="82">
        <v>45658</v>
      </c>
      <c r="F371" s="82">
        <v>46022</v>
      </c>
      <c r="G371">
        <v>72</v>
      </c>
      <c r="H371">
        <v>63</v>
      </c>
      <c r="I371">
        <f t="shared" si="28"/>
        <v>135</v>
      </c>
      <c r="J371" s="71">
        <v>39356</v>
      </c>
      <c r="L371">
        <v>11767</v>
      </c>
      <c r="N371" s="24">
        <f>IF($H371&gt;265,ROUND($H371*0.15,0),VLOOKUP($H371,'Office of Allowances Appendix B'!$A$1:$E$266,2,FALSE))</f>
        <v>9</v>
      </c>
      <c r="O371" s="24">
        <f>IF($H371&gt;265,ROUND($H371*0.25,0),VLOOKUP($H371,'Office of Allowances Appendix B'!$A$1:$E$266,3,FALSE))</f>
        <v>16</v>
      </c>
      <c r="P371" s="24">
        <f>IF($H371&gt;265,ROUND($H371*0.4,0),VLOOKUP($H371,'Office of Allowances Appendix B'!$A$1:$E$266,4,FALSE))</f>
        <v>25</v>
      </c>
      <c r="Q371" s="24">
        <f t="shared" si="29"/>
        <v>13</v>
      </c>
    </row>
    <row r="372" spans="1:17" x14ac:dyDescent="0.3">
      <c r="A372" t="s">
        <v>802</v>
      </c>
      <c r="B372" t="s">
        <v>804</v>
      </c>
      <c r="C372" t="s">
        <v>805</v>
      </c>
      <c r="D372" t="s">
        <v>113</v>
      </c>
      <c r="E372" s="82">
        <v>45658</v>
      </c>
      <c r="F372" s="82">
        <v>46022</v>
      </c>
      <c r="G372">
        <v>195</v>
      </c>
      <c r="H372">
        <v>95</v>
      </c>
      <c r="I372">
        <f t="shared" si="28"/>
        <v>290</v>
      </c>
      <c r="J372" s="71">
        <v>41609</v>
      </c>
      <c r="L372">
        <v>13416</v>
      </c>
      <c r="N372" s="24">
        <f>IF($H372&gt;265,ROUND($H372*0.15,0),VLOOKUP($H372,'Office of Allowances Appendix B'!$A$1:$E$266,2,FALSE))</f>
        <v>14</v>
      </c>
      <c r="O372" s="24">
        <f>IF($H372&gt;265,ROUND($H372*0.25,0),VLOOKUP($H372,'Office of Allowances Appendix B'!$A$1:$E$266,3,FALSE))</f>
        <v>24</v>
      </c>
      <c r="P372" s="24">
        <f>IF($H372&gt;265,ROUND($H372*0.4,0),VLOOKUP($H372,'Office of Allowances Appendix B'!$A$1:$E$266,4,FALSE))</f>
        <v>38</v>
      </c>
      <c r="Q372" s="24">
        <f t="shared" si="29"/>
        <v>19</v>
      </c>
    </row>
    <row r="373" spans="1:17" x14ac:dyDescent="0.3">
      <c r="A373" t="s">
        <v>802</v>
      </c>
      <c r="B373" t="s">
        <v>806</v>
      </c>
      <c r="C373" t="s">
        <v>807</v>
      </c>
      <c r="D373" t="s">
        <v>113</v>
      </c>
      <c r="E373" s="82">
        <v>45658</v>
      </c>
      <c r="F373" s="82">
        <v>46022</v>
      </c>
      <c r="G373">
        <v>91</v>
      </c>
      <c r="H373">
        <v>71</v>
      </c>
      <c r="I373">
        <f t="shared" si="28"/>
        <v>162</v>
      </c>
      <c r="J373" s="71">
        <v>39387</v>
      </c>
      <c r="L373">
        <v>13420</v>
      </c>
      <c r="N373" s="24">
        <f>IF($H373&gt;265,ROUND($H373*0.15,0),VLOOKUP($H373,'Office of Allowances Appendix B'!$A$1:$E$266,2,FALSE))</f>
        <v>11</v>
      </c>
      <c r="O373" s="24">
        <f>IF($H373&gt;265,ROUND($H373*0.25,0),VLOOKUP($H373,'Office of Allowances Appendix B'!$A$1:$E$266,3,FALSE))</f>
        <v>18</v>
      </c>
      <c r="P373" s="24">
        <f>IF($H373&gt;265,ROUND($H373*0.4,0),VLOOKUP($H373,'Office of Allowances Appendix B'!$A$1:$E$266,4,FALSE))</f>
        <v>28</v>
      </c>
      <c r="Q373" s="24">
        <f t="shared" si="29"/>
        <v>14</v>
      </c>
    </row>
    <row r="374" spans="1:17" x14ac:dyDescent="0.3">
      <c r="A374" t="s">
        <v>802</v>
      </c>
      <c r="B374" t="s">
        <v>808</v>
      </c>
      <c r="C374" t="s">
        <v>809</v>
      </c>
      <c r="E374" s="82">
        <v>45658</v>
      </c>
      <c r="F374" s="82">
        <v>45747</v>
      </c>
      <c r="G374">
        <v>162</v>
      </c>
      <c r="H374">
        <v>77</v>
      </c>
      <c r="I374">
        <f t="shared" si="28"/>
        <v>239</v>
      </c>
      <c r="J374" s="71">
        <v>39356</v>
      </c>
      <c r="L374">
        <v>13414</v>
      </c>
      <c r="N374" s="24">
        <f>IF($H374&gt;265,ROUND($H374*0.15,0),VLOOKUP($H374,'Office of Allowances Appendix B'!$A$1:$E$266,2,FALSE))</f>
        <v>12</v>
      </c>
      <c r="O374" s="24">
        <f>IF($H374&gt;265,ROUND($H374*0.25,0),VLOOKUP($H374,'Office of Allowances Appendix B'!$A$1:$E$266,3,FALSE))</f>
        <v>19</v>
      </c>
      <c r="P374" s="24">
        <f>IF($H374&gt;265,ROUND($H374*0.4,0),VLOOKUP($H374,'Office of Allowances Appendix B'!$A$1:$E$266,4,FALSE))</f>
        <v>31</v>
      </c>
      <c r="Q374" s="24">
        <f t="shared" si="29"/>
        <v>15</v>
      </c>
    </row>
    <row r="375" spans="1:17" x14ac:dyDescent="0.3">
      <c r="A375" t="s">
        <v>802</v>
      </c>
      <c r="B375" t="s">
        <v>808</v>
      </c>
      <c r="C375" t="s">
        <v>809</v>
      </c>
      <c r="D375" t="s">
        <v>113</v>
      </c>
      <c r="E375" s="82">
        <v>45748</v>
      </c>
      <c r="F375" s="82">
        <v>45991</v>
      </c>
      <c r="G375">
        <v>104</v>
      </c>
      <c r="H375">
        <v>71</v>
      </c>
      <c r="I375">
        <f t="shared" si="28"/>
        <v>175</v>
      </c>
      <c r="J375" s="71">
        <v>39356</v>
      </c>
      <c r="L375">
        <v>13414</v>
      </c>
      <c r="N375" s="24">
        <f>IF($H375&gt;265,ROUND($H375*0.15,0),VLOOKUP($H375,'Office of Allowances Appendix B'!$A$1:$E$266,2,FALSE))</f>
        <v>11</v>
      </c>
      <c r="O375" s="24">
        <f>IF($H375&gt;265,ROUND($H375*0.25,0),VLOOKUP($H375,'Office of Allowances Appendix B'!$A$1:$E$266,3,FALSE))</f>
        <v>18</v>
      </c>
      <c r="P375" s="24">
        <f>IF($H375&gt;265,ROUND($H375*0.4,0),VLOOKUP($H375,'Office of Allowances Appendix B'!$A$1:$E$266,4,FALSE))</f>
        <v>28</v>
      </c>
      <c r="Q375" s="24">
        <f t="shared" si="29"/>
        <v>14</v>
      </c>
    </row>
    <row r="376" spans="1:17" x14ac:dyDescent="0.3">
      <c r="A376" t="s">
        <v>802</v>
      </c>
      <c r="B376" t="s">
        <v>808</v>
      </c>
      <c r="C376" t="s">
        <v>809</v>
      </c>
      <c r="D376" t="s">
        <v>140</v>
      </c>
      <c r="E376" s="82">
        <v>45992</v>
      </c>
      <c r="F376" s="82">
        <v>46022</v>
      </c>
      <c r="G376">
        <v>162</v>
      </c>
      <c r="H376">
        <v>77</v>
      </c>
      <c r="I376">
        <f t="shared" si="28"/>
        <v>239</v>
      </c>
      <c r="J376" s="71">
        <v>39356</v>
      </c>
      <c r="L376">
        <v>13414</v>
      </c>
      <c r="N376" s="24">
        <f>IF($H376&gt;265,ROUND($H376*0.15,0),VLOOKUP($H376,'Office of Allowances Appendix B'!$A$1:$E$266,2,FALSE))</f>
        <v>12</v>
      </c>
      <c r="O376" s="24">
        <f>IF($H376&gt;265,ROUND($H376*0.25,0),VLOOKUP($H376,'Office of Allowances Appendix B'!$A$1:$E$266,3,FALSE))</f>
        <v>19</v>
      </c>
      <c r="P376" s="24">
        <f>IF($H376&gt;265,ROUND($H376*0.4,0),VLOOKUP($H376,'Office of Allowances Appendix B'!$A$1:$E$266,4,FALSE))</f>
        <v>31</v>
      </c>
      <c r="Q376" s="24">
        <f t="shared" si="29"/>
        <v>15</v>
      </c>
    </row>
    <row r="377" spans="1:17" x14ac:dyDescent="0.3">
      <c r="A377" t="s">
        <v>802</v>
      </c>
      <c r="B377" t="s">
        <v>810</v>
      </c>
      <c r="C377" t="s">
        <v>811</v>
      </c>
      <c r="D377" t="s">
        <v>113</v>
      </c>
      <c r="E377" s="82">
        <v>45658</v>
      </c>
      <c r="F377" s="82">
        <v>46022</v>
      </c>
      <c r="G377">
        <v>113</v>
      </c>
      <c r="H377">
        <v>93</v>
      </c>
      <c r="I377">
        <f t="shared" si="28"/>
        <v>206</v>
      </c>
      <c r="J377" s="71">
        <v>45689</v>
      </c>
      <c r="L377">
        <v>13417</v>
      </c>
      <c r="N377" s="24">
        <f>IF($H377&gt;265,ROUND($H377*0.15,0),VLOOKUP($H377,'Office of Allowances Appendix B'!$A$1:$E$266,2,FALSE))</f>
        <v>14</v>
      </c>
      <c r="O377" s="24">
        <f>IF($H377&gt;265,ROUND($H377*0.25,0),VLOOKUP($H377,'Office of Allowances Appendix B'!$A$1:$E$266,3,FALSE))</f>
        <v>23</v>
      </c>
      <c r="P377" s="24">
        <f>IF($H377&gt;265,ROUND($H377*0.4,0),VLOOKUP($H377,'Office of Allowances Appendix B'!$A$1:$E$266,4,FALSE))</f>
        <v>37</v>
      </c>
      <c r="Q377" s="24">
        <f t="shared" si="29"/>
        <v>19</v>
      </c>
    </row>
    <row r="378" spans="1:17" x14ac:dyDescent="0.3">
      <c r="A378" t="s">
        <v>802</v>
      </c>
      <c r="B378" t="s">
        <v>812</v>
      </c>
      <c r="C378" t="s">
        <v>813</v>
      </c>
      <c r="D378" t="s">
        <v>113</v>
      </c>
      <c r="E378" s="82">
        <v>45658</v>
      </c>
      <c r="F378" s="82">
        <v>46022</v>
      </c>
      <c r="G378">
        <v>236</v>
      </c>
      <c r="H378">
        <v>100</v>
      </c>
      <c r="I378">
        <f t="shared" si="28"/>
        <v>336</v>
      </c>
      <c r="J378" s="71">
        <v>45658</v>
      </c>
      <c r="L378">
        <v>10143</v>
      </c>
      <c r="N378" s="24">
        <f>IF($H378&gt;265,ROUND($H378*0.15,0),VLOOKUP($H378,'Office of Allowances Appendix B'!$A$1:$E$266,2,FALSE))</f>
        <v>15</v>
      </c>
      <c r="O378" s="24">
        <f>IF($H378&gt;265,ROUND($H378*0.25,0),VLOOKUP($H378,'Office of Allowances Appendix B'!$A$1:$E$266,3,FALSE))</f>
        <v>25</v>
      </c>
      <c r="P378" s="24">
        <f>IF($H378&gt;265,ROUND($H378*0.4,0),VLOOKUP($H378,'Office of Allowances Appendix B'!$A$1:$E$266,4,FALSE))</f>
        <v>40</v>
      </c>
      <c r="Q378" s="24">
        <f t="shared" si="29"/>
        <v>20</v>
      </c>
    </row>
    <row r="379" spans="1:17" x14ac:dyDescent="0.3">
      <c r="A379" t="s">
        <v>814</v>
      </c>
      <c r="B379" t="s">
        <v>109</v>
      </c>
      <c r="C379" t="s">
        <v>815</v>
      </c>
      <c r="D379" t="s">
        <v>113</v>
      </c>
      <c r="E379" s="82">
        <v>45658</v>
      </c>
      <c r="F379" s="82">
        <v>46022</v>
      </c>
      <c r="G379">
        <v>212</v>
      </c>
      <c r="H379">
        <v>126</v>
      </c>
      <c r="I379">
        <f t="shared" si="28"/>
        <v>338</v>
      </c>
      <c r="J379" s="71">
        <v>45658</v>
      </c>
      <c r="L379">
        <v>11857</v>
      </c>
      <c r="N379" s="24">
        <f>IF($H379&gt;265,ROUND($H379*0.15,0),VLOOKUP($H379,'Office of Allowances Appendix B'!$A$1:$E$266,2,FALSE))</f>
        <v>19</v>
      </c>
      <c r="O379" s="24">
        <f>IF($H379&gt;265,ROUND($H379*0.25,0),VLOOKUP($H379,'Office of Allowances Appendix B'!$A$1:$E$266,3,FALSE))</f>
        <v>32</v>
      </c>
      <c r="P379" s="24">
        <f>IF($H379&gt;265,ROUND($H379*0.4,0),VLOOKUP($H379,'Office of Allowances Appendix B'!$A$1:$E$266,4,FALSE))</f>
        <v>50</v>
      </c>
      <c r="Q379" s="24">
        <f t="shared" si="29"/>
        <v>25</v>
      </c>
    </row>
    <row r="380" spans="1:17" x14ac:dyDescent="0.3">
      <c r="A380" t="s">
        <v>814</v>
      </c>
      <c r="B380" t="s">
        <v>816</v>
      </c>
      <c r="C380" t="s">
        <v>817</v>
      </c>
      <c r="D380" t="s">
        <v>113</v>
      </c>
      <c r="E380" s="82">
        <v>45658</v>
      </c>
      <c r="F380" s="82">
        <v>46022</v>
      </c>
      <c r="G380">
        <v>242</v>
      </c>
      <c r="H380">
        <v>130</v>
      </c>
      <c r="I380">
        <f t="shared" si="28"/>
        <v>372</v>
      </c>
      <c r="J380" s="71">
        <v>45658</v>
      </c>
      <c r="L380">
        <v>10145</v>
      </c>
      <c r="N380" s="24">
        <f>IF($H380&gt;265,ROUND($H380*0.15,0),VLOOKUP($H380,'Office of Allowances Appendix B'!$A$1:$E$266,2,FALSE))</f>
        <v>20</v>
      </c>
      <c r="O380" s="24">
        <f>IF($H380&gt;265,ROUND($H380*0.25,0),VLOOKUP($H380,'Office of Allowances Appendix B'!$A$1:$E$266,3,FALSE))</f>
        <v>32</v>
      </c>
      <c r="P380" s="24">
        <f>IF($H380&gt;265,ROUND($H380*0.4,0),VLOOKUP($H380,'Office of Allowances Appendix B'!$A$1:$E$266,4,FALSE))</f>
        <v>52</v>
      </c>
      <c r="Q380" s="24">
        <f t="shared" si="29"/>
        <v>26</v>
      </c>
    </row>
    <row r="381" spans="1:17" x14ac:dyDescent="0.3">
      <c r="A381" t="s">
        <v>814</v>
      </c>
      <c r="B381" t="s">
        <v>818</v>
      </c>
      <c r="C381" t="s">
        <v>819</v>
      </c>
      <c r="D381" t="s">
        <v>113</v>
      </c>
      <c r="E381" s="82">
        <v>45658</v>
      </c>
      <c r="F381" s="82">
        <v>46022</v>
      </c>
      <c r="G381">
        <v>224</v>
      </c>
      <c r="H381">
        <v>131</v>
      </c>
      <c r="I381">
        <f t="shared" si="28"/>
        <v>355</v>
      </c>
      <c r="J381" s="71">
        <v>45658</v>
      </c>
      <c r="L381">
        <v>10898</v>
      </c>
      <c r="N381" s="24">
        <f>IF($H381&gt;265,ROUND($H381*0.15,0),VLOOKUP($H381,'Office of Allowances Appendix B'!$A$1:$E$266,2,FALSE))</f>
        <v>20</v>
      </c>
      <c r="O381" s="24">
        <f>IF($H381&gt;265,ROUND($H381*0.25,0),VLOOKUP($H381,'Office of Allowances Appendix B'!$A$1:$E$266,3,FALSE))</f>
        <v>33</v>
      </c>
      <c r="P381" s="24">
        <f>IF($H381&gt;265,ROUND($H381*0.4,0),VLOOKUP($H381,'Office of Allowances Appendix B'!$A$1:$E$266,4,FALSE))</f>
        <v>52</v>
      </c>
      <c r="Q381" s="24">
        <f t="shared" si="29"/>
        <v>26</v>
      </c>
    </row>
    <row r="382" spans="1:17" x14ac:dyDescent="0.3">
      <c r="A382" t="s">
        <v>814</v>
      </c>
      <c r="B382" t="s">
        <v>820</v>
      </c>
      <c r="C382" t="s">
        <v>821</v>
      </c>
      <c r="D382" t="s">
        <v>113</v>
      </c>
      <c r="E382" s="82">
        <v>45658</v>
      </c>
      <c r="F382" s="82">
        <v>46022</v>
      </c>
      <c r="G382">
        <v>230</v>
      </c>
      <c r="H382">
        <v>121</v>
      </c>
      <c r="I382">
        <f t="shared" si="28"/>
        <v>351</v>
      </c>
      <c r="J382" s="71">
        <v>45658</v>
      </c>
      <c r="L382">
        <v>11182</v>
      </c>
      <c r="N382" s="24">
        <f>IF($H382&gt;265,ROUND($H382*0.15,0),VLOOKUP($H382,'Office of Allowances Appendix B'!$A$1:$E$266,2,FALSE))</f>
        <v>18</v>
      </c>
      <c r="O382" s="24">
        <f>IF($H382&gt;265,ROUND($H382*0.25,0),VLOOKUP($H382,'Office of Allowances Appendix B'!$A$1:$E$266,3,FALSE))</f>
        <v>30</v>
      </c>
      <c r="P382" s="24">
        <f>IF($H382&gt;265,ROUND($H382*0.4,0),VLOOKUP($H382,'Office of Allowances Appendix B'!$A$1:$E$266,4,FALSE))</f>
        <v>49</v>
      </c>
      <c r="Q382" s="24">
        <f t="shared" si="29"/>
        <v>24</v>
      </c>
    </row>
    <row r="383" spans="1:17" x14ac:dyDescent="0.3">
      <c r="A383" t="s">
        <v>814</v>
      </c>
      <c r="B383" t="s">
        <v>822</v>
      </c>
      <c r="C383" t="s">
        <v>823</v>
      </c>
      <c r="D383" t="s">
        <v>113</v>
      </c>
      <c r="E383" s="82">
        <v>45658</v>
      </c>
      <c r="F383" s="82">
        <v>46022</v>
      </c>
      <c r="G383">
        <v>212</v>
      </c>
      <c r="H383">
        <v>126</v>
      </c>
      <c r="I383">
        <f t="shared" si="28"/>
        <v>338</v>
      </c>
      <c r="J383" s="71">
        <v>45658</v>
      </c>
      <c r="L383">
        <v>10144</v>
      </c>
      <c r="N383" s="24">
        <f>IF($H383&gt;265,ROUND($H383*0.15,0),VLOOKUP($H383,'Office of Allowances Appendix B'!$A$1:$E$266,2,FALSE))</f>
        <v>19</v>
      </c>
      <c r="O383" s="24">
        <f>IF($H383&gt;265,ROUND($H383*0.25,0),VLOOKUP($H383,'Office of Allowances Appendix B'!$A$1:$E$266,3,FALSE))</f>
        <v>32</v>
      </c>
      <c r="P383" s="24">
        <f>IF($H383&gt;265,ROUND($H383*0.4,0),VLOOKUP($H383,'Office of Allowances Appendix B'!$A$1:$E$266,4,FALSE))</f>
        <v>50</v>
      </c>
      <c r="Q383" s="24">
        <f t="shared" si="29"/>
        <v>25</v>
      </c>
    </row>
    <row r="384" spans="1:17" x14ac:dyDescent="0.3">
      <c r="A384" t="s">
        <v>814</v>
      </c>
      <c r="B384" t="s">
        <v>824</v>
      </c>
      <c r="C384" t="s">
        <v>825</v>
      </c>
      <c r="D384" t="s">
        <v>113</v>
      </c>
      <c r="E384" s="82">
        <v>45658</v>
      </c>
      <c r="F384" s="82">
        <v>46022</v>
      </c>
      <c r="G384">
        <v>211</v>
      </c>
      <c r="H384">
        <v>119</v>
      </c>
      <c r="I384">
        <f t="shared" si="28"/>
        <v>330</v>
      </c>
      <c r="J384" s="71">
        <v>45658</v>
      </c>
      <c r="L384">
        <v>10856</v>
      </c>
      <c r="N384" s="24">
        <f>IF($H384&gt;265,ROUND($H384*0.15,0),VLOOKUP($H384,'Office of Allowances Appendix B'!$A$1:$E$266,2,FALSE))</f>
        <v>18</v>
      </c>
      <c r="O384" s="24">
        <f>IF($H384&gt;265,ROUND($H384*0.25,0),VLOOKUP($H384,'Office of Allowances Appendix B'!$A$1:$E$266,3,FALSE))</f>
        <v>30</v>
      </c>
      <c r="P384" s="24">
        <f>IF($H384&gt;265,ROUND($H384*0.4,0),VLOOKUP($H384,'Office of Allowances Appendix B'!$A$1:$E$266,4,FALSE))</f>
        <v>48</v>
      </c>
      <c r="Q384" s="24">
        <f t="shared" ref="Q384" si="32">H384-SUM(N384:P384)</f>
        <v>23</v>
      </c>
    </row>
    <row r="385" spans="1:17" x14ac:dyDescent="0.3">
      <c r="A385" t="s">
        <v>814</v>
      </c>
      <c r="B385" t="s">
        <v>826</v>
      </c>
      <c r="C385" t="s">
        <v>827</v>
      </c>
      <c r="D385" t="s">
        <v>113</v>
      </c>
      <c r="E385" s="82">
        <v>45658</v>
      </c>
      <c r="F385" s="82">
        <v>46022</v>
      </c>
      <c r="G385">
        <v>259</v>
      </c>
      <c r="H385">
        <v>116</v>
      </c>
      <c r="I385">
        <f t="shared" si="28"/>
        <v>375</v>
      </c>
      <c r="J385" s="71">
        <v>45658</v>
      </c>
      <c r="L385">
        <v>10152</v>
      </c>
      <c r="N385" s="24">
        <f>IF($H385&gt;265,ROUND($H385*0.15,0),VLOOKUP($H385,'Office of Allowances Appendix B'!$A$1:$E$266,2,FALSE))</f>
        <v>17</v>
      </c>
      <c r="O385" s="24">
        <f>IF($H385&gt;265,ROUND($H385*0.25,0),VLOOKUP($H385,'Office of Allowances Appendix B'!$A$1:$E$266,3,FALSE))</f>
        <v>29</v>
      </c>
      <c r="P385" s="24">
        <f>IF($H385&gt;265,ROUND($H385*0.4,0),VLOOKUP($H385,'Office of Allowances Appendix B'!$A$1:$E$266,4,FALSE))</f>
        <v>47</v>
      </c>
      <c r="Q385" s="24">
        <f t="shared" si="29"/>
        <v>23</v>
      </c>
    </row>
    <row r="386" spans="1:17" x14ac:dyDescent="0.3">
      <c r="A386" t="s">
        <v>814</v>
      </c>
      <c r="B386" t="s">
        <v>828</v>
      </c>
      <c r="C386" t="s">
        <v>829</v>
      </c>
      <c r="D386" t="s">
        <v>113</v>
      </c>
      <c r="E386" s="82">
        <v>45658</v>
      </c>
      <c r="F386" s="82">
        <v>46022</v>
      </c>
      <c r="G386">
        <v>215</v>
      </c>
      <c r="H386">
        <v>121</v>
      </c>
      <c r="I386">
        <f t="shared" si="28"/>
        <v>336</v>
      </c>
      <c r="J386" s="71">
        <v>45658</v>
      </c>
      <c r="L386">
        <v>11186</v>
      </c>
      <c r="N386" s="24">
        <f>IF($H386&gt;265,ROUND($H386*0.15,0),VLOOKUP($H386,'Office of Allowances Appendix B'!$A$1:$E$266,2,FALSE))</f>
        <v>18</v>
      </c>
      <c r="O386" s="24">
        <f>IF($H386&gt;265,ROUND($H386*0.25,0),VLOOKUP($H386,'Office of Allowances Appendix B'!$A$1:$E$266,3,FALSE))</f>
        <v>30</v>
      </c>
      <c r="P386" s="24">
        <f>IF($H386&gt;265,ROUND($H386*0.4,0),VLOOKUP($H386,'Office of Allowances Appendix B'!$A$1:$E$266,4,FALSE))</f>
        <v>49</v>
      </c>
      <c r="Q386" s="24">
        <f t="shared" si="29"/>
        <v>24</v>
      </c>
    </row>
    <row r="387" spans="1:17" x14ac:dyDescent="0.3">
      <c r="A387" t="s">
        <v>814</v>
      </c>
      <c r="B387" t="s">
        <v>830</v>
      </c>
      <c r="C387" t="s">
        <v>831</v>
      </c>
      <c r="D387" t="s">
        <v>113</v>
      </c>
      <c r="E387" s="82">
        <v>45658</v>
      </c>
      <c r="F387" s="82">
        <v>46022</v>
      </c>
      <c r="G387">
        <v>284</v>
      </c>
      <c r="H387">
        <v>134</v>
      </c>
      <c r="I387">
        <f t="shared" si="28"/>
        <v>418</v>
      </c>
      <c r="J387" s="71">
        <v>45658</v>
      </c>
      <c r="L387">
        <v>10146</v>
      </c>
      <c r="N387" s="24">
        <f>IF($H387&gt;265,ROUND($H387*0.15,0),VLOOKUP($H387,'Office of Allowances Appendix B'!$A$1:$E$266,2,FALSE))</f>
        <v>20</v>
      </c>
      <c r="O387" s="24">
        <f>IF($H387&gt;265,ROUND($H387*0.25,0),VLOOKUP($H387,'Office of Allowances Appendix B'!$A$1:$E$266,3,FALSE))</f>
        <v>34</v>
      </c>
      <c r="P387" s="24">
        <f>IF($H387&gt;265,ROUND($H387*0.4,0),VLOOKUP($H387,'Office of Allowances Appendix B'!$A$1:$E$266,4,FALSE))</f>
        <v>53</v>
      </c>
      <c r="Q387" s="24">
        <f t="shared" si="29"/>
        <v>27</v>
      </c>
    </row>
    <row r="388" spans="1:17" x14ac:dyDescent="0.3">
      <c r="A388" t="s">
        <v>814</v>
      </c>
      <c r="B388" t="s">
        <v>832</v>
      </c>
      <c r="C388" t="s">
        <v>833</v>
      </c>
      <c r="D388" t="s">
        <v>113</v>
      </c>
      <c r="E388" s="82">
        <v>45658</v>
      </c>
      <c r="F388" s="82">
        <v>46022</v>
      </c>
      <c r="G388">
        <v>224</v>
      </c>
      <c r="H388">
        <v>131</v>
      </c>
      <c r="I388">
        <f t="shared" si="28"/>
        <v>355</v>
      </c>
      <c r="J388" s="71">
        <v>45658</v>
      </c>
      <c r="L388">
        <v>11187</v>
      </c>
      <c r="N388" s="24">
        <f>IF($H388&gt;265,ROUND($H388*0.15,0),VLOOKUP($H388,'Office of Allowances Appendix B'!$A$1:$E$266,2,FALSE))</f>
        <v>20</v>
      </c>
      <c r="O388" s="24">
        <f>IF($H388&gt;265,ROUND($H388*0.25,0),VLOOKUP($H388,'Office of Allowances Appendix B'!$A$1:$E$266,3,FALSE))</f>
        <v>33</v>
      </c>
      <c r="P388" s="24">
        <f>IF($H388&gt;265,ROUND($H388*0.4,0),VLOOKUP($H388,'Office of Allowances Appendix B'!$A$1:$E$266,4,FALSE))</f>
        <v>52</v>
      </c>
      <c r="Q388" s="24">
        <f t="shared" si="29"/>
        <v>26</v>
      </c>
    </row>
    <row r="389" spans="1:17" x14ac:dyDescent="0.3">
      <c r="A389" t="s">
        <v>814</v>
      </c>
      <c r="B389" t="s">
        <v>834</v>
      </c>
      <c r="C389" t="s">
        <v>835</v>
      </c>
      <c r="D389" t="s">
        <v>113</v>
      </c>
      <c r="E389" s="82">
        <v>45658</v>
      </c>
      <c r="F389" s="82">
        <v>46022</v>
      </c>
      <c r="G389">
        <v>246</v>
      </c>
      <c r="H389">
        <v>135</v>
      </c>
      <c r="I389">
        <f t="shared" si="28"/>
        <v>381</v>
      </c>
      <c r="J389" s="71">
        <v>45658</v>
      </c>
      <c r="L389">
        <v>11188</v>
      </c>
      <c r="N389" s="24">
        <f>IF($H389&gt;265,ROUND($H389*0.15,0),VLOOKUP($H389,'Office of Allowances Appendix B'!$A$1:$E$266,2,FALSE))</f>
        <v>20</v>
      </c>
      <c r="O389" s="24">
        <f>IF($H389&gt;265,ROUND($H389*0.25,0),VLOOKUP($H389,'Office of Allowances Appendix B'!$A$1:$E$266,3,FALSE))</f>
        <v>34</v>
      </c>
      <c r="P389" s="24">
        <f>IF($H389&gt;265,ROUND($H389*0.4,0),VLOOKUP($H389,'Office of Allowances Appendix B'!$A$1:$E$266,4,FALSE))</f>
        <v>54</v>
      </c>
      <c r="Q389" s="24">
        <f t="shared" si="29"/>
        <v>27</v>
      </c>
    </row>
    <row r="390" spans="1:17" x14ac:dyDescent="0.3">
      <c r="A390" t="s">
        <v>814</v>
      </c>
      <c r="B390" t="s">
        <v>836</v>
      </c>
      <c r="C390" t="s">
        <v>837</v>
      </c>
      <c r="D390" t="s">
        <v>113</v>
      </c>
      <c r="E390" s="82">
        <v>45658</v>
      </c>
      <c r="F390" s="82">
        <v>46022</v>
      </c>
      <c r="G390">
        <v>230</v>
      </c>
      <c r="H390">
        <v>121</v>
      </c>
      <c r="I390">
        <f t="shared" si="28"/>
        <v>351</v>
      </c>
      <c r="J390" s="71">
        <v>45658</v>
      </c>
      <c r="L390">
        <v>11189</v>
      </c>
      <c r="N390" s="24">
        <f>IF($H390&gt;265,ROUND($H390*0.15,0),VLOOKUP($H390,'Office of Allowances Appendix B'!$A$1:$E$266,2,FALSE))</f>
        <v>18</v>
      </c>
      <c r="O390" s="24">
        <f>IF($H390&gt;265,ROUND($H390*0.25,0),VLOOKUP($H390,'Office of Allowances Appendix B'!$A$1:$E$266,3,FALSE))</f>
        <v>30</v>
      </c>
      <c r="P390" s="24">
        <f>IF($H390&gt;265,ROUND($H390*0.4,0),VLOOKUP($H390,'Office of Allowances Appendix B'!$A$1:$E$266,4,FALSE))</f>
        <v>49</v>
      </c>
      <c r="Q390" s="24">
        <f t="shared" si="29"/>
        <v>24</v>
      </c>
    </row>
    <row r="391" spans="1:17" x14ac:dyDescent="0.3">
      <c r="A391" t="s">
        <v>814</v>
      </c>
      <c r="B391" t="s">
        <v>838</v>
      </c>
      <c r="C391" t="s">
        <v>839</v>
      </c>
      <c r="D391" t="s">
        <v>113</v>
      </c>
      <c r="E391" s="82">
        <v>45658</v>
      </c>
      <c r="F391" s="82">
        <v>46022</v>
      </c>
      <c r="G391">
        <v>224</v>
      </c>
      <c r="H391">
        <v>131</v>
      </c>
      <c r="I391">
        <f t="shared" si="28"/>
        <v>355</v>
      </c>
      <c r="J391" s="71">
        <v>45658</v>
      </c>
      <c r="L391">
        <v>11415</v>
      </c>
      <c r="N391" s="24">
        <f>IF($H391&gt;265,ROUND($H391*0.15,0),VLOOKUP($H391,'Office of Allowances Appendix B'!$A$1:$E$266,2,FALSE))</f>
        <v>20</v>
      </c>
      <c r="O391" s="24">
        <f>IF($H391&gt;265,ROUND($H391*0.25,0),VLOOKUP($H391,'Office of Allowances Appendix B'!$A$1:$E$266,3,FALSE))</f>
        <v>33</v>
      </c>
      <c r="P391" s="24">
        <f>IF($H391&gt;265,ROUND($H391*0.4,0),VLOOKUP($H391,'Office of Allowances Appendix B'!$A$1:$E$266,4,FALSE))</f>
        <v>52</v>
      </c>
      <c r="Q391" s="24">
        <f t="shared" si="29"/>
        <v>26</v>
      </c>
    </row>
    <row r="392" spans="1:17" x14ac:dyDescent="0.3">
      <c r="A392" t="s">
        <v>814</v>
      </c>
      <c r="B392" t="s">
        <v>840</v>
      </c>
      <c r="C392" t="s">
        <v>841</v>
      </c>
      <c r="D392" t="s">
        <v>113</v>
      </c>
      <c r="E392" s="82">
        <v>45658</v>
      </c>
      <c r="F392" s="82">
        <v>46022</v>
      </c>
      <c r="G392">
        <v>230</v>
      </c>
      <c r="H392">
        <v>121</v>
      </c>
      <c r="I392">
        <f t="shared" si="28"/>
        <v>351</v>
      </c>
      <c r="J392" s="71">
        <v>45658</v>
      </c>
      <c r="L392">
        <v>10147</v>
      </c>
      <c r="N392" s="24">
        <f>IF($H392&gt;265,ROUND($H392*0.15,0),VLOOKUP($H392,'Office of Allowances Appendix B'!$A$1:$E$266,2,FALSE))</f>
        <v>18</v>
      </c>
      <c r="O392" s="24">
        <f>IF($H392&gt;265,ROUND($H392*0.25,0),VLOOKUP($H392,'Office of Allowances Appendix B'!$A$1:$E$266,3,FALSE))</f>
        <v>30</v>
      </c>
      <c r="P392" s="24">
        <f>IF($H392&gt;265,ROUND($H392*0.4,0),VLOOKUP($H392,'Office of Allowances Appendix B'!$A$1:$E$266,4,FALSE))</f>
        <v>49</v>
      </c>
      <c r="Q392" s="24">
        <f t="shared" si="29"/>
        <v>24</v>
      </c>
    </row>
    <row r="393" spans="1:17" x14ac:dyDescent="0.3">
      <c r="A393" t="s">
        <v>814</v>
      </c>
      <c r="B393" t="s">
        <v>842</v>
      </c>
      <c r="C393" t="s">
        <v>843</v>
      </c>
      <c r="D393" t="s">
        <v>113</v>
      </c>
      <c r="E393" s="82">
        <v>45658</v>
      </c>
      <c r="F393" s="82">
        <v>46022</v>
      </c>
      <c r="G393">
        <v>301</v>
      </c>
      <c r="H393">
        <v>126</v>
      </c>
      <c r="I393">
        <f t="shared" si="28"/>
        <v>427</v>
      </c>
      <c r="J393" s="71">
        <v>45658</v>
      </c>
      <c r="L393">
        <v>10867</v>
      </c>
      <c r="N393" s="24">
        <f>IF($H393&gt;265,ROUND($H393*0.15,0),VLOOKUP($H393,'Office of Allowances Appendix B'!$A$1:$E$266,2,FALSE))</f>
        <v>19</v>
      </c>
      <c r="O393" s="24">
        <f>IF($H393&gt;265,ROUND($H393*0.25,0),VLOOKUP($H393,'Office of Allowances Appendix B'!$A$1:$E$266,3,FALSE))</f>
        <v>32</v>
      </c>
      <c r="P393" s="24">
        <f>IF($H393&gt;265,ROUND($H393*0.4,0),VLOOKUP($H393,'Office of Allowances Appendix B'!$A$1:$E$266,4,FALSE))</f>
        <v>50</v>
      </c>
      <c r="Q393" s="24">
        <f t="shared" si="29"/>
        <v>25</v>
      </c>
    </row>
    <row r="394" spans="1:17" x14ac:dyDescent="0.3">
      <c r="A394" t="s">
        <v>814</v>
      </c>
      <c r="B394" t="s">
        <v>844</v>
      </c>
      <c r="C394" t="s">
        <v>845</v>
      </c>
      <c r="D394" t="s">
        <v>113</v>
      </c>
      <c r="E394" s="82">
        <v>45658</v>
      </c>
      <c r="F394" s="82">
        <v>46022</v>
      </c>
      <c r="G394">
        <v>215</v>
      </c>
      <c r="H394">
        <v>107</v>
      </c>
      <c r="I394">
        <f t="shared" si="28"/>
        <v>322</v>
      </c>
      <c r="J394" s="71">
        <v>45658</v>
      </c>
      <c r="L394">
        <v>10148</v>
      </c>
      <c r="N394" s="24">
        <f>IF($H394&gt;265,ROUND($H394*0.15,0),VLOOKUP($H394,'Office of Allowances Appendix B'!$A$1:$E$266,2,FALSE))</f>
        <v>16</v>
      </c>
      <c r="O394" s="24">
        <f>IF($H394&gt;265,ROUND($H394*0.25,0),VLOOKUP($H394,'Office of Allowances Appendix B'!$A$1:$E$266,3,FALSE))</f>
        <v>27</v>
      </c>
      <c r="P394" s="24">
        <f>IF($H394&gt;265,ROUND($H394*0.4,0),VLOOKUP($H394,'Office of Allowances Appendix B'!$A$1:$E$266,4,FALSE))</f>
        <v>43</v>
      </c>
      <c r="Q394" s="24">
        <f t="shared" si="29"/>
        <v>21</v>
      </c>
    </row>
    <row r="395" spans="1:17" x14ac:dyDescent="0.3">
      <c r="A395" t="s">
        <v>814</v>
      </c>
      <c r="B395" t="s">
        <v>846</v>
      </c>
      <c r="C395" t="s">
        <v>847</v>
      </c>
      <c r="D395" t="s">
        <v>113</v>
      </c>
      <c r="E395" s="82">
        <v>45658</v>
      </c>
      <c r="F395" s="82">
        <v>46022</v>
      </c>
      <c r="G395">
        <v>209</v>
      </c>
      <c r="H395">
        <v>110</v>
      </c>
      <c r="I395">
        <f t="shared" si="28"/>
        <v>319</v>
      </c>
      <c r="J395" s="71">
        <v>45658</v>
      </c>
      <c r="L395">
        <v>10151</v>
      </c>
      <c r="N395" s="24">
        <f>IF($H395&gt;265,ROUND($H395*0.15,0),VLOOKUP($H395,'Office of Allowances Appendix B'!$A$1:$E$266,2,FALSE))</f>
        <v>17</v>
      </c>
      <c r="O395" s="24">
        <f>IF($H395&gt;265,ROUND($H395*0.25,0),VLOOKUP($H395,'Office of Allowances Appendix B'!$A$1:$E$266,3,FALSE))</f>
        <v>27</v>
      </c>
      <c r="P395" s="24">
        <f>IF($H395&gt;265,ROUND($H395*0.4,0),VLOOKUP($H395,'Office of Allowances Appendix B'!$A$1:$E$266,4,FALSE))</f>
        <v>44</v>
      </c>
      <c r="Q395" s="24">
        <f t="shared" si="29"/>
        <v>22</v>
      </c>
    </row>
    <row r="396" spans="1:17" x14ac:dyDescent="0.3">
      <c r="A396" t="s">
        <v>814</v>
      </c>
      <c r="B396" t="s">
        <v>848</v>
      </c>
      <c r="C396" t="s">
        <v>849</v>
      </c>
      <c r="D396" t="s">
        <v>113</v>
      </c>
      <c r="E396" s="82">
        <v>45658</v>
      </c>
      <c r="F396" s="82">
        <v>46022</v>
      </c>
      <c r="G396">
        <v>246</v>
      </c>
      <c r="H396">
        <v>135</v>
      </c>
      <c r="I396">
        <f t="shared" si="28"/>
        <v>381</v>
      </c>
      <c r="J396" s="71">
        <v>45658</v>
      </c>
      <c r="L396">
        <v>10153</v>
      </c>
      <c r="N396" s="24">
        <f>IF($H396&gt;265,ROUND($H396*0.15,0),VLOOKUP($H396,'Office of Allowances Appendix B'!$A$1:$E$266,2,FALSE))</f>
        <v>20</v>
      </c>
      <c r="O396" s="24">
        <f>IF($H396&gt;265,ROUND($H396*0.25,0),VLOOKUP($H396,'Office of Allowances Appendix B'!$A$1:$E$266,3,FALSE))</f>
        <v>34</v>
      </c>
      <c r="P396" s="24">
        <f>IF($H396&gt;265,ROUND($H396*0.4,0),VLOOKUP($H396,'Office of Allowances Appendix B'!$A$1:$E$266,4,FALSE))</f>
        <v>54</v>
      </c>
      <c r="Q396" s="24">
        <f t="shared" si="29"/>
        <v>27</v>
      </c>
    </row>
    <row r="397" spans="1:17" x14ac:dyDescent="0.3">
      <c r="A397" t="s">
        <v>814</v>
      </c>
      <c r="B397" t="s">
        <v>850</v>
      </c>
      <c r="C397" t="s">
        <v>851</v>
      </c>
      <c r="D397" t="s">
        <v>113</v>
      </c>
      <c r="E397" s="82">
        <v>45658</v>
      </c>
      <c r="F397" s="82">
        <v>46022</v>
      </c>
      <c r="G397">
        <v>284</v>
      </c>
      <c r="H397">
        <v>134</v>
      </c>
      <c r="I397">
        <f t="shared" si="28"/>
        <v>418</v>
      </c>
      <c r="J397" s="71">
        <v>45658</v>
      </c>
      <c r="L397">
        <v>10862</v>
      </c>
      <c r="N397" s="24">
        <f>IF($H397&gt;265,ROUND($H397*0.15,0),VLOOKUP($H397,'Office of Allowances Appendix B'!$A$1:$E$266,2,FALSE))</f>
        <v>20</v>
      </c>
      <c r="O397" s="24">
        <f>IF($H397&gt;265,ROUND($H397*0.25,0),VLOOKUP($H397,'Office of Allowances Appendix B'!$A$1:$E$266,3,FALSE))</f>
        <v>34</v>
      </c>
      <c r="P397" s="24">
        <f>IF($H397&gt;265,ROUND($H397*0.4,0),VLOOKUP($H397,'Office of Allowances Appendix B'!$A$1:$E$266,4,FALSE))</f>
        <v>53</v>
      </c>
      <c r="Q397" s="24">
        <f t="shared" si="29"/>
        <v>27</v>
      </c>
    </row>
    <row r="398" spans="1:17" x14ac:dyDescent="0.3">
      <c r="A398" t="s">
        <v>814</v>
      </c>
      <c r="B398" t="s">
        <v>852</v>
      </c>
      <c r="C398" t="s">
        <v>853</v>
      </c>
      <c r="D398" t="s">
        <v>113</v>
      </c>
      <c r="E398" s="82">
        <v>45658</v>
      </c>
      <c r="F398" s="82">
        <v>46022</v>
      </c>
      <c r="G398">
        <v>230</v>
      </c>
      <c r="H398">
        <v>121</v>
      </c>
      <c r="I398">
        <f t="shared" si="28"/>
        <v>351</v>
      </c>
      <c r="J398" s="71">
        <v>45658</v>
      </c>
      <c r="L398">
        <v>11423</v>
      </c>
      <c r="N398" s="24">
        <f>IF($H398&gt;265,ROUND($H398*0.15,0),VLOOKUP($H398,'Office of Allowances Appendix B'!$A$1:$E$266,2,FALSE))</f>
        <v>18</v>
      </c>
      <c r="O398" s="24">
        <f>IF($H398&gt;265,ROUND($H398*0.25,0),VLOOKUP($H398,'Office of Allowances Appendix B'!$A$1:$E$266,3,FALSE))</f>
        <v>30</v>
      </c>
      <c r="P398" s="24">
        <f>IF($H398&gt;265,ROUND($H398*0.4,0),VLOOKUP($H398,'Office of Allowances Appendix B'!$A$1:$E$266,4,FALSE))</f>
        <v>49</v>
      </c>
      <c r="Q398" s="24">
        <f t="shared" si="29"/>
        <v>24</v>
      </c>
    </row>
    <row r="399" spans="1:17" x14ac:dyDescent="0.3">
      <c r="A399" t="s">
        <v>814</v>
      </c>
      <c r="B399" t="s">
        <v>854</v>
      </c>
      <c r="C399" t="s">
        <v>855</v>
      </c>
      <c r="D399" t="s">
        <v>113</v>
      </c>
      <c r="E399" s="82">
        <v>45658</v>
      </c>
      <c r="F399" s="82">
        <v>46022</v>
      </c>
      <c r="G399">
        <v>284</v>
      </c>
      <c r="H399">
        <v>134</v>
      </c>
      <c r="I399">
        <f t="shared" si="28"/>
        <v>418</v>
      </c>
      <c r="J399" s="71">
        <v>45658</v>
      </c>
      <c r="L399">
        <v>10863</v>
      </c>
      <c r="N399" s="24">
        <f>IF($H399&gt;265,ROUND($H399*0.15,0),VLOOKUP($H399,'Office of Allowances Appendix B'!$A$1:$E$266,2,FALSE))</f>
        <v>20</v>
      </c>
      <c r="O399" s="24">
        <f>IF($H399&gt;265,ROUND($H399*0.25,0),VLOOKUP($H399,'Office of Allowances Appendix B'!$A$1:$E$266,3,FALSE))</f>
        <v>34</v>
      </c>
      <c r="P399" s="24">
        <f>IF($H399&gt;265,ROUND($H399*0.4,0),VLOOKUP($H399,'Office of Allowances Appendix B'!$A$1:$E$266,4,FALSE))</f>
        <v>53</v>
      </c>
      <c r="Q399" s="24">
        <f t="shared" si="29"/>
        <v>27</v>
      </c>
    </row>
    <row r="400" spans="1:17" x14ac:dyDescent="0.3">
      <c r="A400" t="s">
        <v>814</v>
      </c>
      <c r="B400" t="s">
        <v>856</v>
      </c>
      <c r="C400" t="s">
        <v>857</v>
      </c>
      <c r="D400" t="s">
        <v>113</v>
      </c>
      <c r="E400" s="82">
        <v>45658</v>
      </c>
      <c r="F400" s="82">
        <v>46022</v>
      </c>
      <c r="G400">
        <v>212</v>
      </c>
      <c r="H400">
        <v>126</v>
      </c>
      <c r="I400">
        <f t="shared" si="28"/>
        <v>338</v>
      </c>
      <c r="J400" s="71">
        <v>45658</v>
      </c>
      <c r="L400">
        <v>11427</v>
      </c>
      <c r="N400" s="24">
        <f>IF($H400&gt;265,ROUND($H400*0.15,0),VLOOKUP($H400,'Office of Allowances Appendix B'!$A$1:$E$266,2,FALSE))</f>
        <v>19</v>
      </c>
      <c r="O400" s="24">
        <f>IF($H400&gt;265,ROUND($H400*0.25,0),VLOOKUP($H400,'Office of Allowances Appendix B'!$A$1:$E$266,3,FALSE))</f>
        <v>32</v>
      </c>
      <c r="P400" s="24">
        <f>IF($H400&gt;265,ROUND($H400*0.4,0),VLOOKUP($H400,'Office of Allowances Appendix B'!$A$1:$E$266,4,FALSE))</f>
        <v>50</v>
      </c>
      <c r="Q400" s="24">
        <f t="shared" si="29"/>
        <v>25</v>
      </c>
    </row>
    <row r="401" spans="1:17" x14ac:dyDescent="0.3">
      <c r="A401" t="s">
        <v>814</v>
      </c>
      <c r="B401" t="s">
        <v>858</v>
      </c>
      <c r="C401" t="s">
        <v>859</v>
      </c>
      <c r="D401" t="s">
        <v>113</v>
      </c>
      <c r="E401" s="82">
        <v>45658</v>
      </c>
      <c r="F401" s="82">
        <v>46022</v>
      </c>
      <c r="G401">
        <v>224</v>
      </c>
      <c r="H401">
        <v>131</v>
      </c>
      <c r="I401">
        <f t="shared" si="28"/>
        <v>355</v>
      </c>
      <c r="J401" s="71">
        <v>45658</v>
      </c>
      <c r="L401">
        <v>11429</v>
      </c>
      <c r="N401" s="24">
        <f>IF($H401&gt;265,ROUND($H401*0.15,0),VLOOKUP($H401,'Office of Allowances Appendix B'!$A$1:$E$266,2,FALSE))</f>
        <v>20</v>
      </c>
      <c r="O401" s="24">
        <f>IF($H401&gt;265,ROUND($H401*0.25,0),VLOOKUP($H401,'Office of Allowances Appendix B'!$A$1:$E$266,3,FALSE))</f>
        <v>33</v>
      </c>
      <c r="P401" s="24">
        <f>IF($H401&gt;265,ROUND($H401*0.4,0),VLOOKUP($H401,'Office of Allowances Appendix B'!$A$1:$E$266,4,FALSE))</f>
        <v>52</v>
      </c>
      <c r="Q401" s="24">
        <f t="shared" si="29"/>
        <v>26</v>
      </c>
    </row>
    <row r="402" spans="1:17" x14ac:dyDescent="0.3">
      <c r="A402" t="s">
        <v>814</v>
      </c>
      <c r="B402" t="s">
        <v>860</v>
      </c>
      <c r="C402" t="s">
        <v>861</v>
      </c>
      <c r="D402" t="s">
        <v>113</v>
      </c>
      <c r="E402" s="82">
        <v>45658</v>
      </c>
      <c r="F402" s="82">
        <v>46022</v>
      </c>
      <c r="G402">
        <v>257</v>
      </c>
      <c r="H402">
        <v>118</v>
      </c>
      <c r="I402">
        <f t="shared" si="28"/>
        <v>375</v>
      </c>
      <c r="J402" s="71">
        <v>45658</v>
      </c>
      <c r="L402">
        <v>10623</v>
      </c>
      <c r="N402" s="24">
        <f>IF($H402&gt;265,ROUND($H402*0.15,0),VLOOKUP($H402,'Office of Allowances Appendix B'!$A$1:$E$266,2,FALSE))</f>
        <v>18</v>
      </c>
      <c r="O402" s="24">
        <f>IF($H402&gt;265,ROUND($H402*0.25,0),VLOOKUP($H402,'Office of Allowances Appendix B'!$A$1:$E$266,3,FALSE))</f>
        <v>30</v>
      </c>
      <c r="P402" s="24">
        <f>IF($H402&gt;265,ROUND($H402*0.4,0),VLOOKUP($H402,'Office of Allowances Appendix B'!$A$1:$E$266,4,FALSE))</f>
        <v>47</v>
      </c>
      <c r="Q402" s="24">
        <f t="shared" si="29"/>
        <v>23</v>
      </c>
    </row>
    <row r="403" spans="1:17" x14ac:dyDescent="0.3">
      <c r="A403" t="s">
        <v>814</v>
      </c>
      <c r="B403" t="s">
        <v>862</v>
      </c>
      <c r="C403" t="s">
        <v>863</v>
      </c>
      <c r="D403" t="s">
        <v>113</v>
      </c>
      <c r="E403" s="82">
        <v>45658</v>
      </c>
      <c r="F403" s="82">
        <v>46022</v>
      </c>
      <c r="G403">
        <v>224</v>
      </c>
      <c r="H403">
        <v>131</v>
      </c>
      <c r="I403">
        <f t="shared" si="28"/>
        <v>355</v>
      </c>
      <c r="J403" s="71">
        <v>45658</v>
      </c>
      <c r="L403">
        <v>10899</v>
      </c>
      <c r="N403" s="24">
        <f>IF($H403&gt;265,ROUND($H403*0.15,0),VLOOKUP($H403,'Office of Allowances Appendix B'!$A$1:$E$266,2,FALSE))</f>
        <v>20</v>
      </c>
      <c r="O403" s="24">
        <f>IF($H403&gt;265,ROUND($H403*0.25,0),VLOOKUP($H403,'Office of Allowances Appendix B'!$A$1:$E$266,3,FALSE))</f>
        <v>33</v>
      </c>
      <c r="P403" s="24">
        <f>IF($H403&gt;265,ROUND($H403*0.4,0),VLOOKUP($H403,'Office of Allowances Appendix B'!$A$1:$E$266,4,FALSE))</f>
        <v>52</v>
      </c>
      <c r="Q403" s="24">
        <f t="shared" si="29"/>
        <v>26</v>
      </c>
    </row>
    <row r="404" spans="1:17" x14ac:dyDescent="0.3">
      <c r="A404" t="s">
        <v>814</v>
      </c>
      <c r="B404" t="s">
        <v>864</v>
      </c>
      <c r="C404" t="s">
        <v>865</v>
      </c>
      <c r="D404" t="s">
        <v>113</v>
      </c>
      <c r="E404" s="82">
        <v>45658</v>
      </c>
      <c r="F404" s="82">
        <v>46022</v>
      </c>
      <c r="G404">
        <v>224</v>
      </c>
      <c r="H404">
        <v>124</v>
      </c>
      <c r="I404">
        <f t="shared" si="28"/>
        <v>348</v>
      </c>
      <c r="J404" s="71">
        <v>45658</v>
      </c>
      <c r="L404">
        <v>10901</v>
      </c>
      <c r="N404" s="24">
        <f>IF($H404&gt;265,ROUND($H404*0.15,0),VLOOKUP($H404,'Office of Allowances Appendix B'!$A$1:$E$266,2,FALSE))</f>
        <v>19</v>
      </c>
      <c r="O404" s="24">
        <f>IF($H404&gt;265,ROUND($H404*0.25,0),VLOOKUP($H404,'Office of Allowances Appendix B'!$A$1:$E$266,3,FALSE))</f>
        <v>31</v>
      </c>
      <c r="P404" s="24">
        <f>IF($H404&gt;265,ROUND($H404*0.4,0),VLOOKUP($H404,'Office of Allowances Appendix B'!$A$1:$E$266,4,FALSE))</f>
        <v>49</v>
      </c>
      <c r="Q404" s="24">
        <f t="shared" si="29"/>
        <v>25</v>
      </c>
    </row>
    <row r="405" spans="1:17" x14ac:dyDescent="0.3">
      <c r="A405" t="s">
        <v>814</v>
      </c>
      <c r="B405" t="s">
        <v>866</v>
      </c>
      <c r="C405" t="s">
        <v>867</v>
      </c>
      <c r="D405" t="s">
        <v>113</v>
      </c>
      <c r="E405" s="82">
        <v>45658</v>
      </c>
      <c r="F405" s="82">
        <v>46022</v>
      </c>
      <c r="G405">
        <v>284</v>
      </c>
      <c r="H405">
        <v>134</v>
      </c>
      <c r="I405">
        <f t="shared" ref="I405:I470" si="33">G405+H405</f>
        <v>418</v>
      </c>
      <c r="J405" s="71">
        <v>45658</v>
      </c>
      <c r="L405">
        <v>10861</v>
      </c>
      <c r="N405" s="24">
        <f>IF($H405&gt;265,ROUND($H405*0.15,0),VLOOKUP($H405,'Office of Allowances Appendix B'!$A$1:$E$266,2,FALSE))</f>
        <v>20</v>
      </c>
      <c r="O405" s="24">
        <f>IF($H405&gt;265,ROUND($H405*0.25,0),VLOOKUP($H405,'Office of Allowances Appendix B'!$A$1:$E$266,3,FALSE))</f>
        <v>34</v>
      </c>
      <c r="P405" s="24">
        <f>IF($H405&gt;265,ROUND($H405*0.4,0),VLOOKUP($H405,'Office of Allowances Appendix B'!$A$1:$E$266,4,FALSE))</f>
        <v>53</v>
      </c>
      <c r="Q405" s="24">
        <f t="shared" si="29"/>
        <v>27</v>
      </c>
    </row>
    <row r="406" spans="1:17" x14ac:dyDescent="0.3">
      <c r="A406" t="s">
        <v>814</v>
      </c>
      <c r="B406" t="s">
        <v>868</v>
      </c>
      <c r="C406" t="s">
        <v>869</v>
      </c>
      <c r="D406" t="s">
        <v>113</v>
      </c>
      <c r="E406" s="82">
        <v>45658</v>
      </c>
      <c r="F406" s="82">
        <v>46022</v>
      </c>
      <c r="G406">
        <v>278</v>
      </c>
      <c r="H406">
        <v>138</v>
      </c>
      <c r="I406">
        <f t="shared" si="33"/>
        <v>416</v>
      </c>
      <c r="J406" s="71">
        <v>45658</v>
      </c>
      <c r="L406">
        <v>10149</v>
      </c>
      <c r="N406" s="24">
        <f>IF($H406&gt;265,ROUND($H406*0.15,0),VLOOKUP($H406,'Office of Allowances Appendix B'!$A$1:$E$266,2,FALSE))</f>
        <v>21</v>
      </c>
      <c r="O406" s="24">
        <f>IF($H406&gt;265,ROUND($H406*0.25,0),VLOOKUP($H406,'Office of Allowances Appendix B'!$A$1:$E$266,3,FALSE))</f>
        <v>35</v>
      </c>
      <c r="P406" s="24">
        <f>IF($H406&gt;265,ROUND($H406*0.4,0),VLOOKUP($H406,'Office of Allowances Appendix B'!$A$1:$E$266,4,FALSE))</f>
        <v>55</v>
      </c>
      <c r="Q406" s="24">
        <f t="shared" si="29"/>
        <v>27</v>
      </c>
    </row>
    <row r="407" spans="1:17" x14ac:dyDescent="0.3">
      <c r="A407" t="s">
        <v>814</v>
      </c>
      <c r="B407" t="s">
        <v>870</v>
      </c>
      <c r="C407" t="s">
        <v>871</v>
      </c>
      <c r="D407" t="s">
        <v>113</v>
      </c>
      <c r="E407" s="82">
        <v>45658</v>
      </c>
      <c r="F407" s="82">
        <v>46022</v>
      </c>
      <c r="G407">
        <v>224</v>
      </c>
      <c r="H407">
        <v>131</v>
      </c>
      <c r="I407">
        <f t="shared" si="33"/>
        <v>355</v>
      </c>
      <c r="J407" s="71">
        <v>45658</v>
      </c>
      <c r="L407">
        <v>10900</v>
      </c>
      <c r="N407" s="24">
        <f>IF($H407&gt;265,ROUND($H407*0.15,0),VLOOKUP($H407,'Office of Allowances Appendix B'!$A$1:$E$266,2,FALSE))</f>
        <v>20</v>
      </c>
      <c r="O407" s="24">
        <f>IF($H407&gt;265,ROUND($H407*0.25,0),VLOOKUP($H407,'Office of Allowances Appendix B'!$A$1:$E$266,3,FALSE))</f>
        <v>33</v>
      </c>
      <c r="P407" s="24">
        <f>IF($H407&gt;265,ROUND($H407*0.4,0),VLOOKUP($H407,'Office of Allowances Appendix B'!$A$1:$E$266,4,FALSE))</f>
        <v>52</v>
      </c>
      <c r="Q407" s="24">
        <f t="shared" si="29"/>
        <v>26</v>
      </c>
    </row>
    <row r="408" spans="1:17" x14ac:dyDescent="0.3">
      <c r="A408" t="s">
        <v>814</v>
      </c>
      <c r="B408" t="s">
        <v>872</v>
      </c>
      <c r="C408" t="s">
        <v>873</v>
      </c>
      <c r="D408" t="s">
        <v>113</v>
      </c>
      <c r="E408" s="82">
        <v>45658</v>
      </c>
      <c r="F408" s="82">
        <v>46022</v>
      </c>
      <c r="G408">
        <v>301</v>
      </c>
      <c r="H408">
        <v>126</v>
      </c>
      <c r="I408">
        <f t="shared" si="33"/>
        <v>427</v>
      </c>
      <c r="J408" s="71">
        <v>45658</v>
      </c>
      <c r="L408">
        <v>10523</v>
      </c>
      <c r="N408" s="24">
        <f>IF($H408&gt;265,ROUND($H408*0.15,0),VLOOKUP($H408,'Office of Allowances Appendix B'!$A$1:$E$266,2,FALSE))</f>
        <v>19</v>
      </c>
      <c r="O408" s="24">
        <f>IF($H408&gt;265,ROUND($H408*0.25,0),VLOOKUP($H408,'Office of Allowances Appendix B'!$A$1:$E$266,3,FALSE))</f>
        <v>32</v>
      </c>
      <c r="P408" s="24">
        <f>IF($H408&gt;265,ROUND($H408*0.4,0),VLOOKUP($H408,'Office of Allowances Appendix B'!$A$1:$E$266,4,FALSE))</f>
        <v>50</v>
      </c>
      <c r="Q408" s="24">
        <f t="shared" si="29"/>
        <v>25</v>
      </c>
    </row>
    <row r="409" spans="1:17" x14ac:dyDescent="0.3">
      <c r="A409" t="s">
        <v>814</v>
      </c>
      <c r="B409" t="s">
        <v>874</v>
      </c>
      <c r="C409" t="s">
        <v>875</v>
      </c>
      <c r="D409" t="s">
        <v>113</v>
      </c>
      <c r="E409" s="82">
        <v>45658</v>
      </c>
      <c r="F409" s="82">
        <v>46022</v>
      </c>
      <c r="G409">
        <v>230</v>
      </c>
      <c r="H409">
        <v>121</v>
      </c>
      <c r="I409">
        <f t="shared" si="33"/>
        <v>351</v>
      </c>
      <c r="J409" s="71">
        <v>45658</v>
      </c>
      <c r="L409">
        <v>11434</v>
      </c>
      <c r="N409" s="24">
        <f>IF($H409&gt;265,ROUND($H409*0.15,0),VLOOKUP($H409,'Office of Allowances Appendix B'!$A$1:$E$266,2,FALSE))</f>
        <v>18</v>
      </c>
      <c r="O409" s="24">
        <f>IF($H409&gt;265,ROUND($H409*0.25,0),VLOOKUP($H409,'Office of Allowances Appendix B'!$A$1:$E$266,3,FALSE))</f>
        <v>30</v>
      </c>
      <c r="P409" s="24">
        <f>IF($H409&gt;265,ROUND($H409*0.4,0),VLOOKUP($H409,'Office of Allowances Appendix B'!$A$1:$E$266,4,FALSE))</f>
        <v>49</v>
      </c>
      <c r="Q409" s="24">
        <f t="shared" si="29"/>
        <v>24</v>
      </c>
    </row>
    <row r="410" spans="1:17" x14ac:dyDescent="0.3">
      <c r="A410" t="s">
        <v>814</v>
      </c>
      <c r="B410" t="s">
        <v>876</v>
      </c>
      <c r="C410" t="s">
        <v>877</v>
      </c>
      <c r="D410" t="s">
        <v>113</v>
      </c>
      <c r="E410" s="82">
        <v>45658</v>
      </c>
      <c r="F410" s="82">
        <v>46022</v>
      </c>
      <c r="G410">
        <v>230</v>
      </c>
      <c r="H410">
        <v>121</v>
      </c>
      <c r="I410">
        <f t="shared" si="33"/>
        <v>351</v>
      </c>
      <c r="J410" s="71">
        <v>45658</v>
      </c>
      <c r="L410">
        <v>11439</v>
      </c>
      <c r="N410" s="24">
        <f>IF($H410&gt;265,ROUND($H410*0.15,0),VLOOKUP($H410,'Office of Allowances Appendix B'!$A$1:$E$266,2,FALSE))</f>
        <v>18</v>
      </c>
      <c r="O410" s="24">
        <f>IF($H410&gt;265,ROUND($H410*0.25,0),VLOOKUP($H410,'Office of Allowances Appendix B'!$A$1:$E$266,3,FALSE))</f>
        <v>30</v>
      </c>
      <c r="P410" s="24">
        <f>IF($H410&gt;265,ROUND($H410*0.4,0),VLOOKUP($H410,'Office of Allowances Appendix B'!$A$1:$E$266,4,FALSE))</f>
        <v>49</v>
      </c>
      <c r="Q410" s="24">
        <f t="shared" ref="Q410:Q476" si="34">H410-SUM(N410:P410)</f>
        <v>24</v>
      </c>
    </row>
    <row r="411" spans="1:17" x14ac:dyDescent="0.3">
      <c r="A411" t="s">
        <v>814</v>
      </c>
      <c r="B411" t="s">
        <v>878</v>
      </c>
      <c r="C411" t="s">
        <v>879</v>
      </c>
      <c r="D411" t="s">
        <v>113</v>
      </c>
      <c r="E411" s="82">
        <v>45658</v>
      </c>
      <c r="F411" s="82">
        <v>46022</v>
      </c>
      <c r="G411">
        <v>224</v>
      </c>
      <c r="H411">
        <v>131</v>
      </c>
      <c r="I411">
        <f t="shared" si="33"/>
        <v>355</v>
      </c>
      <c r="J411" s="71">
        <v>45658</v>
      </c>
      <c r="L411">
        <v>11447</v>
      </c>
      <c r="N411" s="24">
        <f>IF($H411&gt;265,ROUND($H411*0.15,0),VLOOKUP($H411,'Office of Allowances Appendix B'!$A$1:$E$266,2,FALSE))</f>
        <v>20</v>
      </c>
      <c r="O411" s="24">
        <f>IF($H411&gt;265,ROUND($H411*0.25,0),VLOOKUP($H411,'Office of Allowances Appendix B'!$A$1:$E$266,3,FALSE))</f>
        <v>33</v>
      </c>
      <c r="P411" s="24">
        <f>IF($H411&gt;265,ROUND($H411*0.4,0),VLOOKUP($H411,'Office of Allowances Appendix B'!$A$1:$E$266,4,FALSE))</f>
        <v>52</v>
      </c>
      <c r="Q411" s="24">
        <f t="shared" si="34"/>
        <v>26</v>
      </c>
    </row>
    <row r="412" spans="1:17" x14ac:dyDescent="0.3">
      <c r="A412" t="s">
        <v>814</v>
      </c>
      <c r="B412" t="s">
        <v>880</v>
      </c>
      <c r="C412" t="s">
        <v>881</v>
      </c>
      <c r="D412" t="s">
        <v>113</v>
      </c>
      <c r="E412" s="82">
        <v>45658</v>
      </c>
      <c r="F412" s="82">
        <v>46022</v>
      </c>
      <c r="G412">
        <v>224</v>
      </c>
      <c r="H412">
        <v>131</v>
      </c>
      <c r="I412">
        <f t="shared" si="33"/>
        <v>355</v>
      </c>
      <c r="J412" s="71">
        <v>45658</v>
      </c>
      <c r="L412">
        <v>10150</v>
      </c>
      <c r="N412" s="24">
        <f>IF($H412&gt;265,ROUND($H412*0.15,0),VLOOKUP($H412,'Office of Allowances Appendix B'!$A$1:$E$266,2,FALSE))</f>
        <v>20</v>
      </c>
      <c r="O412" s="24">
        <f>IF($H412&gt;265,ROUND($H412*0.25,0),VLOOKUP($H412,'Office of Allowances Appendix B'!$A$1:$E$266,3,FALSE))</f>
        <v>33</v>
      </c>
      <c r="P412" s="24">
        <f>IF($H412&gt;265,ROUND($H412*0.4,0),VLOOKUP($H412,'Office of Allowances Appendix B'!$A$1:$E$266,4,FALSE))</f>
        <v>52</v>
      </c>
      <c r="Q412" s="24">
        <f t="shared" si="34"/>
        <v>26</v>
      </c>
    </row>
    <row r="413" spans="1:17" x14ac:dyDescent="0.3">
      <c r="A413" t="s">
        <v>814</v>
      </c>
      <c r="B413" t="s">
        <v>882</v>
      </c>
      <c r="C413" t="s">
        <v>883</v>
      </c>
      <c r="D413" t="s">
        <v>113</v>
      </c>
      <c r="E413" s="82">
        <v>45658</v>
      </c>
      <c r="F413" s="82">
        <v>46022</v>
      </c>
      <c r="G413">
        <v>224</v>
      </c>
      <c r="H413">
        <v>131</v>
      </c>
      <c r="I413">
        <f t="shared" si="33"/>
        <v>355</v>
      </c>
      <c r="J413" s="71">
        <v>45658</v>
      </c>
      <c r="L413">
        <v>11451</v>
      </c>
      <c r="N413" s="24">
        <f>IF($H413&gt;265,ROUND($H413*0.15,0),VLOOKUP($H413,'Office of Allowances Appendix B'!$A$1:$E$266,2,FALSE))</f>
        <v>20</v>
      </c>
      <c r="O413" s="24">
        <f>IF($H413&gt;265,ROUND($H413*0.25,0),VLOOKUP($H413,'Office of Allowances Appendix B'!$A$1:$E$266,3,FALSE))</f>
        <v>33</v>
      </c>
      <c r="P413" s="24">
        <f>IF($H413&gt;265,ROUND($H413*0.4,0),VLOOKUP($H413,'Office of Allowances Appendix B'!$A$1:$E$266,4,FALSE))</f>
        <v>52</v>
      </c>
      <c r="Q413" s="24">
        <f t="shared" si="34"/>
        <v>26</v>
      </c>
    </row>
    <row r="414" spans="1:17" x14ac:dyDescent="0.3">
      <c r="A414" t="s">
        <v>814</v>
      </c>
      <c r="B414" t="s">
        <v>884</v>
      </c>
      <c r="C414" t="s">
        <v>885</v>
      </c>
      <c r="D414" t="s">
        <v>113</v>
      </c>
      <c r="E414" s="82">
        <v>45658</v>
      </c>
      <c r="F414" s="82">
        <v>46022</v>
      </c>
      <c r="G414">
        <v>284</v>
      </c>
      <c r="H414">
        <v>134</v>
      </c>
      <c r="I414">
        <f t="shared" si="33"/>
        <v>418</v>
      </c>
      <c r="J414" s="71">
        <v>45658</v>
      </c>
      <c r="L414">
        <v>10864</v>
      </c>
      <c r="N414" s="24">
        <f>IF($H414&gt;265,ROUND($H414*0.15,0),VLOOKUP($H414,'Office of Allowances Appendix B'!$A$1:$E$266,2,FALSE))</f>
        <v>20</v>
      </c>
      <c r="O414" s="24">
        <f>IF($H414&gt;265,ROUND($H414*0.25,0),VLOOKUP($H414,'Office of Allowances Appendix B'!$A$1:$E$266,3,FALSE))</f>
        <v>34</v>
      </c>
      <c r="P414" s="24">
        <f>IF($H414&gt;265,ROUND($H414*0.4,0),VLOOKUP($H414,'Office of Allowances Appendix B'!$A$1:$E$266,4,FALSE))</f>
        <v>53</v>
      </c>
      <c r="Q414" s="24">
        <f t="shared" si="34"/>
        <v>27</v>
      </c>
    </row>
    <row r="415" spans="1:17" x14ac:dyDescent="0.3">
      <c r="A415" t="s">
        <v>814</v>
      </c>
      <c r="B415" t="s">
        <v>886</v>
      </c>
      <c r="C415" t="s">
        <v>887</v>
      </c>
      <c r="D415" t="s">
        <v>113</v>
      </c>
      <c r="E415" s="82">
        <v>45658</v>
      </c>
      <c r="F415" s="82">
        <v>46022</v>
      </c>
      <c r="G415">
        <v>220</v>
      </c>
      <c r="H415">
        <v>118</v>
      </c>
      <c r="I415">
        <f t="shared" si="33"/>
        <v>338</v>
      </c>
      <c r="J415" s="71">
        <v>45658</v>
      </c>
      <c r="L415">
        <v>10540</v>
      </c>
      <c r="N415" s="24">
        <f>IF($H415&gt;265,ROUND($H415*0.15,0),VLOOKUP($H415,'Office of Allowances Appendix B'!$A$1:$E$266,2,FALSE))</f>
        <v>18</v>
      </c>
      <c r="O415" s="24">
        <f>IF($H415&gt;265,ROUND($H415*0.25,0),VLOOKUP($H415,'Office of Allowances Appendix B'!$A$1:$E$266,3,FALSE))</f>
        <v>30</v>
      </c>
      <c r="P415" s="24">
        <f>IF($H415&gt;265,ROUND($H415*0.4,0),VLOOKUP($H415,'Office of Allowances Appendix B'!$A$1:$E$266,4,FALSE))</f>
        <v>47</v>
      </c>
      <c r="Q415" s="24">
        <f t="shared" si="34"/>
        <v>23</v>
      </c>
    </row>
    <row r="416" spans="1:17" x14ac:dyDescent="0.3">
      <c r="A416" t="s">
        <v>888</v>
      </c>
      <c r="B416" t="s">
        <v>109</v>
      </c>
      <c r="C416" t="s">
        <v>889</v>
      </c>
      <c r="D416" t="s">
        <v>113</v>
      </c>
      <c r="E416" s="82">
        <v>45658</v>
      </c>
      <c r="F416" s="82">
        <v>46022</v>
      </c>
      <c r="G416">
        <v>120</v>
      </c>
      <c r="H416">
        <v>56</v>
      </c>
      <c r="I416">
        <f t="shared" si="33"/>
        <v>176</v>
      </c>
      <c r="J416" s="71">
        <v>44958</v>
      </c>
      <c r="L416">
        <v>11836</v>
      </c>
      <c r="N416" s="24">
        <f>IF($H416&gt;265,ROUND($H416*0.15,0),VLOOKUP($H416,'Office of Allowances Appendix B'!$A$1:$E$266,2,FALSE))</f>
        <v>8</v>
      </c>
      <c r="O416" s="24">
        <f>IF($H416&gt;265,ROUND($H416*0.25,0),VLOOKUP($H416,'Office of Allowances Appendix B'!$A$1:$E$266,3,FALSE))</f>
        <v>14</v>
      </c>
      <c r="P416" s="24">
        <f>IF($H416&gt;265,ROUND($H416*0.4,0),VLOOKUP($H416,'Office of Allowances Appendix B'!$A$1:$E$266,4,FALSE))</f>
        <v>23</v>
      </c>
      <c r="Q416" s="24">
        <f t="shared" si="34"/>
        <v>11</v>
      </c>
    </row>
    <row r="417" spans="1:17" x14ac:dyDescent="0.3">
      <c r="A417" t="s">
        <v>888</v>
      </c>
      <c r="B417" t="s">
        <v>890</v>
      </c>
      <c r="C417" t="s">
        <v>891</v>
      </c>
      <c r="D417" t="s">
        <v>113</v>
      </c>
      <c r="E417" s="82">
        <v>45658</v>
      </c>
      <c r="F417" s="82">
        <v>46022</v>
      </c>
      <c r="G417">
        <v>497</v>
      </c>
      <c r="H417">
        <v>123</v>
      </c>
      <c r="I417">
        <f t="shared" si="33"/>
        <v>620</v>
      </c>
      <c r="J417" s="71">
        <v>45658</v>
      </c>
      <c r="L417">
        <v>10391</v>
      </c>
      <c r="N417" s="24">
        <f>IF($H417&gt;265,ROUND($H417*0.15,0),VLOOKUP($H417,'Office of Allowances Appendix B'!$A$1:$E$266,2,FALSE))</f>
        <v>18</v>
      </c>
      <c r="O417" s="24">
        <f>IF($H417&gt;265,ROUND($H417*0.25,0),VLOOKUP($H417,'Office of Allowances Appendix B'!$A$1:$E$266,3,FALSE))</f>
        <v>31</v>
      </c>
      <c r="P417" s="24">
        <f>IF($H417&gt;265,ROUND($H417*0.4,0),VLOOKUP($H417,'Office of Allowances Appendix B'!$A$1:$E$266,4,FALSE))</f>
        <v>49</v>
      </c>
      <c r="Q417" s="24">
        <f t="shared" si="34"/>
        <v>25</v>
      </c>
    </row>
    <row r="418" spans="1:17" x14ac:dyDescent="0.3">
      <c r="A418" t="s">
        <v>892</v>
      </c>
      <c r="B418" t="s">
        <v>893</v>
      </c>
      <c r="C418" t="s">
        <v>894</v>
      </c>
      <c r="D418" t="s">
        <v>113</v>
      </c>
      <c r="E418" s="82">
        <v>45658</v>
      </c>
      <c r="F418" s="82">
        <v>46022</v>
      </c>
      <c r="G418">
        <v>197</v>
      </c>
      <c r="H418">
        <v>108</v>
      </c>
      <c r="I418">
        <f t="shared" si="33"/>
        <v>305</v>
      </c>
      <c r="J418" s="71">
        <v>45689</v>
      </c>
      <c r="L418">
        <v>11225</v>
      </c>
      <c r="N418" s="24">
        <f>IF($H418&gt;265,ROUND($H418*0.15,0),VLOOKUP($H418,'Office of Allowances Appendix B'!$A$1:$E$266,2,FALSE))</f>
        <v>16</v>
      </c>
      <c r="O418" s="24">
        <f>IF($H418&gt;265,ROUND($H418*0.25,0),VLOOKUP($H418,'Office of Allowances Appendix B'!$A$1:$E$266,3,FALSE))</f>
        <v>27</v>
      </c>
      <c r="P418" s="24">
        <f>IF($H418&gt;265,ROUND($H418*0.4,0),VLOOKUP($H418,'Office of Allowances Appendix B'!$A$1:$E$266,4,FALSE))</f>
        <v>43</v>
      </c>
      <c r="Q418" s="24">
        <f t="shared" si="34"/>
        <v>22</v>
      </c>
    </row>
    <row r="419" spans="1:17" x14ac:dyDescent="0.3">
      <c r="A419" t="s">
        <v>895</v>
      </c>
      <c r="B419" t="s">
        <v>109</v>
      </c>
      <c r="C419" t="s">
        <v>896</v>
      </c>
      <c r="D419" t="s">
        <v>113</v>
      </c>
      <c r="E419" s="82">
        <v>45658</v>
      </c>
      <c r="F419" s="82">
        <v>46022</v>
      </c>
      <c r="G419">
        <v>161</v>
      </c>
      <c r="H419">
        <v>114</v>
      </c>
      <c r="I419">
        <f t="shared" si="33"/>
        <v>275</v>
      </c>
      <c r="J419" s="71">
        <v>45658</v>
      </c>
      <c r="L419">
        <v>11894</v>
      </c>
      <c r="N419" s="24">
        <f>IF($H419&gt;265,ROUND($H419*0.15,0),VLOOKUP($H419,'Office of Allowances Appendix B'!$A$1:$E$266,2,FALSE))</f>
        <v>17</v>
      </c>
      <c r="O419" s="24">
        <f>IF($H419&gt;265,ROUND($H419*0.25,0),VLOOKUP($H419,'Office of Allowances Appendix B'!$A$1:$E$266,3,FALSE))</f>
        <v>29</v>
      </c>
      <c r="P419" s="24">
        <f>IF($H419&gt;265,ROUND($H419*0.4,0),VLOOKUP($H419,'Office of Allowances Appendix B'!$A$1:$E$266,4,FALSE))</f>
        <v>45</v>
      </c>
      <c r="Q419" s="24">
        <f t="shared" si="34"/>
        <v>23</v>
      </c>
    </row>
    <row r="420" spans="1:17" x14ac:dyDescent="0.3">
      <c r="A420" t="s">
        <v>895</v>
      </c>
      <c r="B420" t="s">
        <v>897</v>
      </c>
      <c r="C420" t="s">
        <v>898</v>
      </c>
      <c r="E420" s="82">
        <v>45658</v>
      </c>
      <c r="F420" s="82">
        <v>45777</v>
      </c>
      <c r="G420">
        <v>204</v>
      </c>
      <c r="H420">
        <v>119</v>
      </c>
      <c r="I420">
        <f t="shared" si="33"/>
        <v>323</v>
      </c>
      <c r="J420" s="71">
        <v>45658</v>
      </c>
      <c r="L420">
        <v>10133</v>
      </c>
      <c r="N420" s="24">
        <f>IF($H420&gt;265,ROUND($H420*0.15,0),VLOOKUP($H420,'Office of Allowances Appendix B'!$A$1:$E$266,2,FALSE))</f>
        <v>18</v>
      </c>
      <c r="O420" s="24">
        <f>IF($H420&gt;265,ROUND($H420*0.25,0),VLOOKUP($H420,'Office of Allowances Appendix B'!$A$1:$E$266,3,FALSE))</f>
        <v>30</v>
      </c>
      <c r="P420" s="24">
        <f>IF($H420&gt;265,ROUND($H420*0.4,0),VLOOKUP($H420,'Office of Allowances Appendix B'!$A$1:$E$266,4,FALSE))</f>
        <v>48</v>
      </c>
      <c r="Q420" s="24">
        <f t="shared" si="34"/>
        <v>23</v>
      </c>
    </row>
    <row r="421" spans="1:17" x14ac:dyDescent="0.3">
      <c r="A421" t="s">
        <v>895</v>
      </c>
      <c r="B421" t="s">
        <v>897</v>
      </c>
      <c r="C421" t="s">
        <v>898</v>
      </c>
      <c r="D421" t="s">
        <v>113</v>
      </c>
      <c r="E421" s="82">
        <v>45778</v>
      </c>
      <c r="F421" s="82">
        <v>45961</v>
      </c>
      <c r="G421">
        <v>305</v>
      </c>
      <c r="H421">
        <v>129</v>
      </c>
      <c r="I421">
        <f t="shared" si="33"/>
        <v>434</v>
      </c>
      <c r="J421" s="71">
        <v>45658</v>
      </c>
      <c r="L421">
        <v>10133</v>
      </c>
      <c r="N421" s="24">
        <f>IF($H421&gt;265,ROUND($H421*0.15,0),VLOOKUP($H421,'Office of Allowances Appendix B'!$A$1:$E$266,2,FALSE))</f>
        <v>19</v>
      </c>
      <c r="O421" s="24">
        <f>IF($H421&gt;265,ROUND($H421*0.25,0),VLOOKUP($H421,'Office of Allowances Appendix B'!$A$1:$E$266,3,FALSE))</f>
        <v>32</v>
      </c>
      <c r="P421" s="24">
        <f>IF($H421&gt;265,ROUND($H421*0.4,0),VLOOKUP($H421,'Office of Allowances Appendix B'!$A$1:$E$266,4,FALSE))</f>
        <v>52</v>
      </c>
      <c r="Q421" s="24">
        <f t="shared" si="34"/>
        <v>26</v>
      </c>
    </row>
    <row r="422" spans="1:17" x14ac:dyDescent="0.3">
      <c r="A422" t="s">
        <v>895</v>
      </c>
      <c r="B422" t="s">
        <v>897</v>
      </c>
      <c r="C422" t="s">
        <v>898</v>
      </c>
      <c r="D422" t="s">
        <v>140</v>
      </c>
      <c r="E422" s="82">
        <v>45962</v>
      </c>
      <c r="F422" s="82">
        <v>46022</v>
      </c>
      <c r="G422">
        <v>204</v>
      </c>
      <c r="H422">
        <v>119</v>
      </c>
      <c r="I422">
        <f t="shared" si="33"/>
        <v>323</v>
      </c>
      <c r="J422" s="71">
        <v>45658</v>
      </c>
      <c r="L422">
        <v>10133</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t="s">
        <v>895</v>
      </c>
      <c r="B423" t="s">
        <v>899</v>
      </c>
      <c r="C423" t="s">
        <v>900</v>
      </c>
      <c r="D423" t="s">
        <v>113</v>
      </c>
      <c r="E423" s="82">
        <v>45658</v>
      </c>
      <c r="F423" s="82">
        <v>46022</v>
      </c>
      <c r="G423">
        <v>161</v>
      </c>
      <c r="H423">
        <v>114</v>
      </c>
      <c r="I423">
        <f t="shared" si="33"/>
        <v>275</v>
      </c>
      <c r="J423" s="71">
        <v>45658</v>
      </c>
      <c r="L423">
        <v>10916</v>
      </c>
      <c r="N423" s="24">
        <f>IF($H423&gt;265,ROUND($H423*0.15,0),VLOOKUP($H423,'Office of Allowances Appendix B'!$A$1:$E$266,2,FALSE))</f>
        <v>17</v>
      </c>
      <c r="O423" s="24">
        <f>IF($H423&gt;265,ROUND($H423*0.25,0),VLOOKUP($H423,'Office of Allowances Appendix B'!$A$1:$E$266,3,FALSE))</f>
        <v>29</v>
      </c>
      <c r="P423" s="24">
        <f>IF($H423&gt;265,ROUND($H423*0.4,0),VLOOKUP($H423,'Office of Allowances Appendix B'!$A$1:$E$266,4,FALSE))</f>
        <v>45</v>
      </c>
      <c r="Q423" s="24">
        <f t="shared" si="34"/>
        <v>23</v>
      </c>
    </row>
    <row r="424" spans="1:17" x14ac:dyDescent="0.3">
      <c r="A424" t="s">
        <v>901</v>
      </c>
      <c r="B424" t="s">
        <v>109</v>
      </c>
      <c r="C424" t="s">
        <v>902</v>
      </c>
      <c r="D424" t="s">
        <v>113</v>
      </c>
      <c r="E424" s="82">
        <v>45658</v>
      </c>
      <c r="F424" s="82">
        <v>46022</v>
      </c>
      <c r="G424">
        <v>198</v>
      </c>
      <c r="H424">
        <v>100</v>
      </c>
      <c r="I424">
        <f t="shared" si="33"/>
        <v>298</v>
      </c>
      <c r="J424" s="71">
        <v>45658</v>
      </c>
      <c r="L424">
        <v>13409</v>
      </c>
      <c r="N424" s="24">
        <f>IF($H424&gt;265,ROUND($H424*0.15,0),VLOOKUP($H424,'Office of Allowances Appendix B'!$A$1:$E$266,2,FALSE))</f>
        <v>15</v>
      </c>
      <c r="O424" s="24">
        <f>IF($H424&gt;265,ROUND($H424*0.25,0),VLOOKUP($H424,'Office of Allowances Appendix B'!$A$1:$E$266,3,FALSE))</f>
        <v>25</v>
      </c>
      <c r="P424" s="24">
        <f>IF($H424&gt;265,ROUND($H424*0.4,0),VLOOKUP($H424,'Office of Allowances Appendix B'!$A$1:$E$266,4,FALSE))</f>
        <v>40</v>
      </c>
      <c r="Q424" s="24">
        <f t="shared" si="34"/>
        <v>20</v>
      </c>
    </row>
    <row r="425" spans="1:17" x14ac:dyDescent="0.3">
      <c r="A425" t="s">
        <v>901</v>
      </c>
      <c r="B425" t="s">
        <v>903</v>
      </c>
      <c r="C425" t="s">
        <v>904</v>
      </c>
      <c r="D425" t="s">
        <v>113</v>
      </c>
      <c r="E425" s="82">
        <v>45658</v>
      </c>
      <c r="F425" s="82">
        <v>46022</v>
      </c>
      <c r="G425">
        <v>210</v>
      </c>
      <c r="H425">
        <v>111</v>
      </c>
      <c r="I425">
        <f t="shared" si="33"/>
        <v>321</v>
      </c>
      <c r="J425" s="71">
        <v>45658</v>
      </c>
      <c r="L425">
        <v>13650</v>
      </c>
      <c r="N425" s="24">
        <f>IF($H425&gt;265,ROUND($H425*0.15,0),VLOOKUP($H425,'Office of Allowances Appendix B'!$A$1:$E$266,2,FALSE))</f>
        <v>17</v>
      </c>
      <c r="O425" s="24">
        <f>IF($H425&gt;265,ROUND($H425*0.25,0),VLOOKUP($H425,'Office of Allowances Appendix B'!$A$1:$E$266,3,FALSE))</f>
        <v>28</v>
      </c>
      <c r="P425" s="24">
        <f>IF($H425&gt;265,ROUND($H425*0.4,0),VLOOKUP($H425,'Office of Allowances Appendix B'!$A$1:$E$266,4,FALSE))</f>
        <v>44</v>
      </c>
      <c r="Q425" s="24">
        <f t="shared" si="34"/>
        <v>22</v>
      </c>
    </row>
    <row r="426" spans="1:17" x14ac:dyDescent="0.3">
      <c r="A426" t="s">
        <v>901</v>
      </c>
      <c r="B426" t="s">
        <v>905</v>
      </c>
      <c r="C426" t="s">
        <v>906</v>
      </c>
      <c r="D426" t="s">
        <v>113</v>
      </c>
      <c r="E426" s="82">
        <v>45658</v>
      </c>
      <c r="F426" s="82">
        <v>46022</v>
      </c>
      <c r="G426">
        <v>182</v>
      </c>
      <c r="H426">
        <v>101</v>
      </c>
      <c r="I426">
        <f t="shared" si="33"/>
        <v>283</v>
      </c>
      <c r="J426" s="71">
        <v>45658</v>
      </c>
      <c r="L426">
        <v>13602</v>
      </c>
      <c r="N426" s="24">
        <f>IF($H426&gt;265,ROUND($H426*0.15,0),VLOOKUP($H426,'Office of Allowances Appendix B'!$A$1:$E$266,2,FALSE))</f>
        <v>15</v>
      </c>
      <c r="O426" s="24">
        <f>IF($H426&gt;265,ROUND($H426*0.25,0),VLOOKUP($H426,'Office of Allowances Appendix B'!$A$1:$E$266,3,FALSE))</f>
        <v>25</v>
      </c>
      <c r="P426" s="24">
        <f>IF($H426&gt;265,ROUND($H426*0.4,0),VLOOKUP($H426,'Office of Allowances Appendix B'!$A$1:$E$266,4,FALSE))</f>
        <v>41</v>
      </c>
      <c r="Q426" s="24">
        <f t="shared" si="34"/>
        <v>20</v>
      </c>
    </row>
    <row r="427" spans="1:17" x14ac:dyDescent="0.3">
      <c r="A427" t="s">
        <v>901</v>
      </c>
      <c r="B427" t="s">
        <v>907</v>
      </c>
      <c r="C427" t="s">
        <v>908</v>
      </c>
      <c r="D427" t="s">
        <v>113</v>
      </c>
      <c r="E427" s="82">
        <v>45658</v>
      </c>
      <c r="F427" s="82">
        <v>46022</v>
      </c>
      <c r="G427">
        <v>326</v>
      </c>
      <c r="H427">
        <v>124</v>
      </c>
      <c r="I427">
        <f t="shared" si="33"/>
        <v>450</v>
      </c>
      <c r="J427" s="71">
        <v>45658</v>
      </c>
      <c r="L427">
        <v>11058</v>
      </c>
      <c r="N427" s="24">
        <f>IF($H427&gt;265,ROUND($H427*0.15,0),VLOOKUP($H427,'Office of Allowances Appendix B'!$A$1:$E$266,2,FALSE))</f>
        <v>19</v>
      </c>
      <c r="O427" s="24">
        <f>IF($H427&gt;265,ROUND($H427*0.25,0),VLOOKUP($H427,'Office of Allowances Appendix B'!$A$1:$E$266,3,FALSE))</f>
        <v>31</v>
      </c>
      <c r="P427" s="24">
        <f>IF($H427&gt;265,ROUND($H427*0.4,0),VLOOKUP($H427,'Office of Allowances Appendix B'!$A$1:$E$266,4,FALSE))</f>
        <v>49</v>
      </c>
      <c r="Q427" s="24">
        <f t="shared" si="34"/>
        <v>25</v>
      </c>
    </row>
    <row r="428" spans="1:17" x14ac:dyDescent="0.3">
      <c r="A428" t="s">
        <v>901</v>
      </c>
      <c r="B428" t="s">
        <v>909</v>
      </c>
      <c r="C428" t="s">
        <v>910</v>
      </c>
      <c r="D428" t="s">
        <v>113</v>
      </c>
      <c r="E428" s="82">
        <v>45658</v>
      </c>
      <c r="F428" s="82">
        <v>46022</v>
      </c>
      <c r="G428">
        <v>210</v>
      </c>
      <c r="H428">
        <v>68</v>
      </c>
      <c r="I428">
        <f t="shared" si="33"/>
        <v>278</v>
      </c>
      <c r="J428" s="71">
        <v>39326</v>
      </c>
      <c r="L428">
        <v>13408</v>
      </c>
      <c r="N428" s="24">
        <f>IF($H428&gt;265,ROUND($H428*0.15,0),VLOOKUP($H428,'Office of Allowances Appendix B'!$A$1:$E$266,2,FALSE))</f>
        <v>10</v>
      </c>
      <c r="O428" s="24">
        <f>IF($H428&gt;265,ROUND($H428*0.25,0),VLOOKUP($H428,'Office of Allowances Appendix B'!$A$1:$E$266,3,FALSE))</f>
        <v>17</v>
      </c>
      <c r="P428" s="24">
        <f>IF($H428&gt;265,ROUND($H428*0.4,0),VLOOKUP($H428,'Office of Allowances Appendix B'!$A$1:$E$266,4,FALSE))</f>
        <v>27</v>
      </c>
      <c r="Q428" s="24">
        <f t="shared" si="34"/>
        <v>14</v>
      </c>
    </row>
    <row r="429" spans="1:17" x14ac:dyDescent="0.3">
      <c r="A429" t="s">
        <v>911</v>
      </c>
      <c r="B429" t="s">
        <v>912</v>
      </c>
      <c r="C429" t="s">
        <v>913</v>
      </c>
      <c r="D429" t="s">
        <v>113</v>
      </c>
      <c r="E429" s="82">
        <v>45658</v>
      </c>
      <c r="F429" s="82">
        <v>46022</v>
      </c>
      <c r="G429">
        <v>300</v>
      </c>
      <c r="H429">
        <v>142</v>
      </c>
      <c r="I429">
        <f t="shared" si="33"/>
        <v>442</v>
      </c>
      <c r="J429" s="71">
        <v>45017</v>
      </c>
      <c r="L429">
        <v>11059</v>
      </c>
      <c r="N429" s="24">
        <f>IF($H429&gt;265,ROUND($H429*0.15,0),VLOOKUP($H429,'Office of Allowances Appendix B'!$A$1:$E$266,2,FALSE))</f>
        <v>21</v>
      </c>
      <c r="O429" s="24">
        <f>IF($H429&gt;265,ROUND($H429*0.25,0),VLOOKUP($H429,'Office of Allowances Appendix B'!$A$1:$E$266,3,FALSE))</f>
        <v>36</v>
      </c>
      <c r="P429" s="24">
        <f>IF($H429&gt;265,ROUND($H429*0.4,0),VLOOKUP($H429,'Office of Allowances Appendix B'!$A$1:$E$266,4,FALSE))</f>
        <v>57</v>
      </c>
      <c r="Q429" s="24">
        <f t="shared" si="34"/>
        <v>28</v>
      </c>
    </row>
    <row r="430" spans="1:17" x14ac:dyDescent="0.3">
      <c r="A430" t="s">
        <v>914</v>
      </c>
      <c r="B430" t="s">
        <v>109</v>
      </c>
      <c r="C430" t="s">
        <v>915</v>
      </c>
      <c r="D430" t="s">
        <v>113</v>
      </c>
      <c r="E430" s="82">
        <v>45658</v>
      </c>
      <c r="F430" s="82">
        <v>46022</v>
      </c>
      <c r="G430">
        <v>77</v>
      </c>
      <c r="H430">
        <v>80</v>
      </c>
      <c r="I430">
        <f t="shared" si="33"/>
        <v>157</v>
      </c>
      <c r="J430" s="71">
        <v>34243</v>
      </c>
      <c r="K430">
        <v>8</v>
      </c>
      <c r="L430">
        <v>11939</v>
      </c>
      <c r="N430" s="24">
        <f>IF($H430&gt;265,ROUND($H430*0.15,0),VLOOKUP($H430,'Office of Allowances Appendix B'!$A$1:$E$266,2,FALSE))</f>
        <v>12</v>
      </c>
      <c r="O430" s="24">
        <f>IF($H430&gt;265,ROUND($H430*0.25,0),VLOOKUP($H430,'Office of Allowances Appendix B'!$A$1:$E$266,3,FALSE))</f>
        <v>20</v>
      </c>
      <c r="P430" s="24">
        <f>IF($H430&gt;265,ROUND($H430*0.4,0),VLOOKUP($H430,'Office of Allowances Appendix B'!$A$1:$E$266,4,FALSE))</f>
        <v>32</v>
      </c>
      <c r="Q430" s="24">
        <f t="shared" si="34"/>
        <v>16</v>
      </c>
    </row>
    <row r="431" spans="1:17" x14ac:dyDescent="0.3">
      <c r="A431" t="s">
        <v>914</v>
      </c>
      <c r="B431" t="s">
        <v>916</v>
      </c>
      <c r="C431" t="s">
        <v>917</v>
      </c>
      <c r="D431" t="s">
        <v>113</v>
      </c>
      <c r="E431" s="82">
        <v>45658</v>
      </c>
      <c r="F431" s="82">
        <v>46022</v>
      </c>
      <c r="G431">
        <v>124</v>
      </c>
      <c r="H431">
        <v>100</v>
      </c>
      <c r="I431">
        <f t="shared" si="33"/>
        <v>224</v>
      </c>
      <c r="J431" s="71">
        <v>43862</v>
      </c>
      <c r="K431">
        <v>8</v>
      </c>
      <c r="L431">
        <v>11226</v>
      </c>
      <c r="N431" s="24">
        <f>IF($H431&gt;265,ROUND($H431*0.15,0),VLOOKUP($H431,'Office of Allowances Appendix B'!$A$1:$E$266,2,FALSE))</f>
        <v>15</v>
      </c>
      <c r="O431" s="24">
        <f>IF($H431&gt;265,ROUND($H431*0.25,0),VLOOKUP($H431,'Office of Allowances Appendix B'!$A$1:$E$266,3,FALSE))</f>
        <v>25</v>
      </c>
      <c r="P431" s="24">
        <f>IF($H431&gt;265,ROUND($H431*0.4,0),VLOOKUP($H431,'Office of Allowances Appendix B'!$A$1:$E$266,4,FALSE))</f>
        <v>40</v>
      </c>
      <c r="Q431" s="24">
        <f t="shared" si="34"/>
        <v>20</v>
      </c>
    </row>
    <row r="432" spans="1:17" x14ac:dyDescent="0.3">
      <c r="A432" t="s">
        <v>918</v>
      </c>
      <c r="B432" t="s">
        <v>109</v>
      </c>
      <c r="C432" t="s">
        <v>919</v>
      </c>
      <c r="D432" t="s">
        <v>113</v>
      </c>
      <c r="E432" s="82">
        <v>45658</v>
      </c>
      <c r="F432" s="82">
        <v>46022</v>
      </c>
      <c r="G432">
        <v>140</v>
      </c>
      <c r="H432">
        <v>99</v>
      </c>
      <c r="I432">
        <f t="shared" si="33"/>
        <v>239</v>
      </c>
      <c r="J432" s="71">
        <v>45658</v>
      </c>
      <c r="L432">
        <v>11858</v>
      </c>
      <c r="N432" s="24">
        <f>IF($H432&gt;265,ROUND($H432*0.15,0),VLOOKUP($H432,'Office of Allowances Appendix B'!$A$1:$E$266,2,FALSE))</f>
        <v>15</v>
      </c>
      <c r="O432" s="24">
        <f>IF($H432&gt;265,ROUND($H432*0.25,0),VLOOKUP($H432,'Office of Allowances Appendix B'!$A$1:$E$266,3,FALSE))</f>
        <v>25</v>
      </c>
      <c r="P432" s="24">
        <f>IF($H432&gt;265,ROUND($H432*0.4,0),VLOOKUP($H432,'Office of Allowances Appendix B'!$A$1:$E$266,4,FALSE))</f>
        <v>40</v>
      </c>
      <c r="Q432" s="24">
        <f t="shared" si="34"/>
        <v>19</v>
      </c>
    </row>
    <row r="433" spans="1:17" x14ac:dyDescent="0.3">
      <c r="A433" t="s">
        <v>918</v>
      </c>
      <c r="B433" t="s">
        <v>920</v>
      </c>
      <c r="C433" t="s">
        <v>921</v>
      </c>
      <c r="D433" t="s">
        <v>113</v>
      </c>
      <c r="E433" s="82">
        <v>45658</v>
      </c>
      <c r="F433" s="82">
        <v>46022</v>
      </c>
      <c r="G433">
        <v>144</v>
      </c>
      <c r="H433">
        <v>94</v>
      </c>
      <c r="I433">
        <f t="shared" si="33"/>
        <v>238</v>
      </c>
      <c r="J433" s="71">
        <v>44927</v>
      </c>
      <c r="L433">
        <v>10062</v>
      </c>
      <c r="N433" s="24">
        <f>IF($H433&gt;265,ROUND($H433*0.15,0),VLOOKUP($H433,'Office of Allowances Appendix B'!$A$1:$E$266,2,FALSE))</f>
        <v>14</v>
      </c>
      <c r="O433" s="24">
        <f>IF($H433&gt;265,ROUND($H433*0.25,0),VLOOKUP($H433,'Office of Allowances Appendix B'!$A$1:$E$266,3,FALSE))</f>
        <v>24</v>
      </c>
      <c r="P433" s="24">
        <f>IF($H433&gt;265,ROUND($H433*0.4,0),VLOOKUP($H433,'Office of Allowances Appendix B'!$A$1:$E$266,4,FALSE))</f>
        <v>37</v>
      </c>
      <c r="Q433" s="24">
        <f t="shared" si="34"/>
        <v>19</v>
      </c>
    </row>
    <row r="434" spans="1:17" x14ac:dyDescent="0.3">
      <c r="A434" t="s">
        <v>922</v>
      </c>
      <c r="B434" t="s">
        <v>109</v>
      </c>
      <c r="C434" t="s">
        <v>923</v>
      </c>
      <c r="D434" t="s">
        <v>113</v>
      </c>
      <c r="E434" s="82">
        <v>45658</v>
      </c>
      <c r="F434" s="82">
        <v>46022</v>
      </c>
      <c r="G434">
        <v>94</v>
      </c>
      <c r="H434">
        <v>53</v>
      </c>
      <c r="I434">
        <f t="shared" si="33"/>
        <v>147</v>
      </c>
      <c r="J434" s="71">
        <v>45383</v>
      </c>
      <c r="L434">
        <v>11838</v>
      </c>
      <c r="N434" s="24">
        <f>IF($H434&gt;265,ROUND($H434*0.15,0),VLOOKUP($H434,'Office of Allowances Appendix B'!$A$1:$E$266,2,FALSE))</f>
        <v>8</v>
      </c>
      <c r="O434" s="24">
        <f>IF($H434&gt;265,ROUND($H434*0.25,0),VLOOKUP($H434,'Office of Allowances Appendix B'!$A$1:$E$266,3,FALSE))</f>
        <v>13</v>
      </c>
      <c r="P434" s="24">
        <f>IF($H434&gt;265,ROUND($H434*0.4,0),VLOOKUP($H434,'Office of Allowances Appendix B'!$A$1:$E$266,4,FALSE))</f>
        <v>21</v>
      </c>
      <c r="Q434" s="24">
        <f t="shared" si="34"/>
        <v>11</v>
      </c>
    </row>
    <row r="435" spans="1:17" x14ac:dyDescent="0.3">
      <c r="A435" t="s">
        <v>922</v>
      </c>
      <c r="B435" t="s">
        <v>924</v>
      </c>
      <c r="C435" t="s">
        <v>925</v>
      </c>
      <c r="D435" t="s">
        <v>113</v>
      </c>
      <c r="E435" s="82">
        <v>45658</v>
      </c>
      <c r="F435" s="82">
        <v>46022</v>
      </c>
      <c r="G435">
        <v>224</v>
      </c>
      <c r="H435">
        <v>94</v>
      </c>
      <c r="I435">
        <f t="shared" si="33"/>
        <v>318</v>
      </c>
      <c r="J435" s="71">
        <v>44713</v>
      </c>
      <c r="L435">
        <v>10393</v>
      </c>
      <c r="N435" s="24">
        <f>IF($H435&gt;265,ROUND($H435*0.15,0),VLOOKUP($H435,'Office of Allowances Appendix B'!$A$1:$E$266,2,FALSE))</f>
        <v>14</v>
      </c>
      <c r="O435" s="24">
        <f>IF($H435&gt;265,ROUND($H435*0.25,0),VLOOKUP($H435,'Office of Allowances Appendix B'!$A$1:$E$266,3,FALSE))</f>
        <v>24</v>
      </c>
      <c r="P435" s="24">
        <f>IF($H435&gt;265,ROUND($H435*0.4,0),VLOOKUP($H435,'Office of Allowances Appendix B'!$A$1:$E$266,4,FALSE))</f>
        <v>37</v>
      </c>
      <c r="Q435" s="24">
        <f t="shared" ref="Q435" si="35">H435-SUM(N435:P435)</f>
        <v>19</v>
      </c>
    </row>
    <row r="436" spans="1:17" x14ac:dyDescent="0.3">
      <c r="A436" t="s">
        <v>926</v>
      </c>
      <c r="B436" t="s">
        <v>109</v>
      </c>
      <c r="C436" t="s">
        <v>927</v>
      </c>
      <c r="D436" t="s">
        <v>113</v>
      </c>
      <c r="E436" s="82">
        <v>45658</v>
      </c>
      <c r="F436" s="82">
        <v>46022</v>
      </c>
      <c r="G436">
        <v>73</v>
      </c>
      <c r="H436">
        <v>44</v>
      </c>
      <c r="I436">
        <f t="shared" si="33"/>
        <v>117</v>
      </c>
      <c r="J436" s="71">
        <v>41730</v>
      </c>
      <c r="L436">
        <v>11837</v>
      </c>
      <c r="N436" s="24">
        <f>IF($H436&gt;265,ROUND($H436*0.15,0),VLOOKUP($H436,'Office of Allowances Appendix B'!$A$1:$E$266,2,FALSE))</f>
        <v>7</v>
      </c>
      <c r="O436" s="24">
        <f>IF($H436&gt;265,ROUND($H436*0.25,0),VLOOKUP($H436,'Office of Allowances Appendix B'!$A$1:$E$266,3,FALSE))</f>
        <v>11</v>
      </c>
      <c r="P436" s="24">
        <f>IF($H436&gt;265,ROUND($H436*0.4,0),VLOOKUP($H436,'Office of Allowances Appendix B'!$A$1:$E$266,4,FALSE))</f>
        <v>17</v>
      </c>
      <c r="Q436" s="24">
        <f t="shared" si="34"/>
        <v>9</v>
      </c>
    </row>
    <row r="437" spans="1:17" x14ac:dyDescent="0.3">
      <c r="A437" t="s">
        <v>926</v>
      </c>
      <c r="B437" t="s">
        <v>928</v>
      </c>
      <c r="C437" t="s">
        <v>929</v>
      </c>
      <c r="D437" t="s">
        <v>113</v>
      </c>
      <c r="E437" s="82">
        <v>45658</v>
      </c>
      <c r="F437" s="82">
        <v>46022</v>
      </c>
      <c r="G437">
        <v>147</v>
      </c>
      <c r="H437">
        <v>79</v>
      </c>
      <c r="I437">
        <f t="shared" si="33"/>
        <v>226</v>
      </c>
      <c r="J437" s="71">
        <v>45658</v>
      </c>
      <c r="L437">
        <v>10394</v>
      </c>
      <c r="N437" s="24">
        <f>IF($H437&gt;265,ROUND($H437*0.15,0),VLOOKUP($H437,'Office of Allowances Appendix B'!$A$1:$E$266,2,FALSE))</f>
        <v>12</v>
      </c>
      <c r="O437" s="24">
        <f>IF($H437&gt;265,ROUND($H437*0.25,0),VLOOKUP($H437,'Office of Allowances Appendix B'!$A$1:$E$266,3,FALSE))</f>
        <v>20</v>
      </c>
      <c r="P437" s="24">
        <f>IF($H437&gt;265,ROUND($H437*0.4,0),VLOOKUP($H437,'Office of Allowances Appendix B'!$A$1:$E$266,4,FALSE))</f>
        <v>32</v>
      </c>
      <c r="Q437" s="24">
        <f t="shared" si="34"/>
        <v>15</v>
      </c>
    </row>
    <row r="438" spans="1:17" x14ac:dyDescent="0.3">
      <c r="A438" t="s">
        <v>930</v>
      </c>
      <c r="B438" t="s">
        <v>109</v>
      </c>
      <c r="C438" t="s">
        <v>931</v>
      </c>
      <c r="D438" t="s">
        <v>113</v>
      </c>
      <c r="E438" s="82">
        <v>45658</v>
      </c>
      <c r="F438" s="82">
        <v>46022</v>
      </c>
      <c r="G438">
        <v>198</v>
      </c>
      <c r="H438">
        <v>119</v>
      </c>
      <c r="I438">
        <f t="shared" si="33"/>
        <v>317</v>
      </c>
      <c r="J438" s="71">
        <v>44805</v>
      </c>
      <c r="L438">
        <v>11741</v>
      </c>
      <c r="N438" s="24">
        <f>IF($H438&gt;265,ROUND($H438*0.15,0),VLOOKUP($H438,'Office of Allowances Appendix B'!$A$1:$E$266,2,FALSE))</f>
        <v>18</v>
      </c>
      <c r="O438" s="24">
        <f>IF($H438&gt;265,ROUND($H438*0.25,0),VLOOKUP($H438,'Office of Allowances Appendix B'!$A$1:$E$266,3,FALSE))</f>
        <v>30</v>
      </c>
      <c r="P438" s="24">
        <f>IF($H438&gt;265,ROUND($H438*0.4,0),VLOOKUP($H438,'Office of Allowances Appendix B'!$A$1:$E$266,4,FALSE))</f>
        <v>48</v>
      </c>
      <c r="Q438" s="24">
        <f t="shared" si="34"/>
        <v>23</v>
      </c>
    </row>
    <row r="439" spans="1:17" x14ac:dyDescent="0.3">
      <c r="A439" t="s">
        <v>930</v>
      </c>
      <c r="B439" t="s">
        <v>932</v>
      </c>
      <c r="C439" t="s">
        <v>933</v>
      </c>
      <c r="D439" t="s">
        <v>113</v>
      </c>
      <c r="E439" s="82">
        <v>45658</v>
      </c>
      <c r="F439" s="82">
        <v>46022</v>
      </c>
      <c r="G439">
        <v>198</v>
      </c>
      <c r="H439">
        <v>119</v>
      </c>
      <c r="I439">
        <f t="shared" si="33"/>
        <v>317</v>
      </c>
      <c r="J439" s="71">
        <v>44805</v>
      </c>
      <c r="L439">
        <v>10051</v>
      </c>
      <c r="N439" s="24">
        <f>IF($H439&gt;265,ROUND($H439*0.15,0),VLOOKUP($H439,'Office of Allowances Appendix B'!$A$1:$E$266,2,FALSE))</f>
        <v>18</v>
      </c>
      <c r="O439" s="24">
        <f>IF($H439&gt;265,ROUND($H439*0.25,0),VLOOKUP($H439,'Office of Allowances Appendix B'!$A$1:$E$266,3,FALSE))</f>
        <v>30</v>
      </c>
      <c r="P439" s="24">
        <f>IF($H439&gt;265,ROUND($H439*0.4,0),VLOOKUP($H439,'Office of Allowances Appendix B'!$A$1:$E$266,4,FALSE))</f>
        <v>48</v>
      </c>
      <c r="Q439" s="24">
        <f t="shared" ref="Q439" si="36">H439-SUM(N439:P439)</f>
        <v>23</v>
      </c>
    </row>
    <row r="440" spans="1:17" x14ac:dyDescent="0.3">
      <c r="A440" t="s">
        <v>934</v>
      </c>
      <c r="B440" t="s">
        <v>109</v>
      </c>
      <c r="C440" t="s">
        <v>935</v>
      </c>
      <c r="D440" t="s">
        <v>113</v>
      </c>
      <c r="E440" s="82">
        <v>45658</v>
      </c>
      <c r="F440" s="82">
        <v>46022</v>
      </c>
      <c r="G440">
        <v>140</v>
      </c>
      <c r="H440">
        <v>40</v>
      </c>
      <c r="I440">
        <f t="shared" si="33"/>
        <v>180</v>
      </c>
      <c r="J440" s="71">
        <v>41395</v>
      </c>
      <c r="K440">
        <v>2</v>
      </c>
      <c r="L440">
        <v>11750</v>
      </c>
      <c r="N440" s="24">
        <f>IF($H440&gt;265,ROUND($H440*0.15,0),VLOOKUP($H440,'Office of Allowances Appendix B'!$A$1:$E$266,2,FALSE))</f>
        <v>6</v>
      </c>
      <c r="O440" s="24">
        <f>IF($H440&gt;265,ROUND($H440*0.25,0),VLOOKUP($H440,'Office of Allowances Appendix B'!$A$1:$E$266,3,FALSE))</f>
        <v>10</v>
      </c>
      <c r="P440" s="24">
        <f>IF($H440&gt;265,ROUND($H440*0.4,0),VLOOKUP($H440,'Office of Allowances Appendix B'!$A$1:$E$266,4,FALSE))</f>
        <v>16</v>
      </c>
      <c r="Q440" s="24">
        <f t="shared" si="34"/>
        <v>8</v>
      </c>
    </row>
    <row r="441" spans="1:17" x14ac:dyDescent="0.3">
      <c r="A441" t="s">
        <v>934</v>
      </c>
      <c r="B441" t="s">
        <v>936</v>
      </c>
      <c r="C441" t="s">
        <v>937</v>
      </c>
      <c r="D441" t="s">
        <v>113</v>
      </c>
      <c r="E441" s="82">
        <v>45658</v>
      </c>
      <c r="F441" s="82">
        <v>46022</v>
      </c>
      <c r="G441">
        <v>150</v>
      </c>
      <c r="H441">
        <v>91</v>
      </c>
      <c r="I441">
        <f t="shared" si="33"/>
        <v>241</v>
      </c>
      <c r="J441" s="71">
        <v>41395</v>
      </c>
      <c r="K441">
        <v>2</v>
      </c>
      <c r="L441">
        <v>12688</v>
      </c>
      <c r="N441" s="24">
        <f>IF($H441&gt;265,ROUND($H441*0.15,0),VLOOKUP($H441,'Office of Allowances Appendix B'!$A$1:$E$266,2,FALSE))</f>
        <v>14</v>
      </c>
      <c r="O441" s="24">
        <f>IF($H441&gt;265,ROUND($H441*0.25,0),VLOOKUP($H441,'Office of Allowances Appendix B'!$A$1:$E$266,3,FALSE))</f>
        <v>23</v>
      </c>
      <c r="P441" s="24">
        <f>IF($H441&gt;265,ROUND($H441*0.4,0),VLOOKUP($H441,'Office of Allowances Appendix B'!$A$1:$E$266,4,FALSE))</f>
        <v>36</v>
      </c>
      <c r="Q441" s="24">
        <f t="shared" si="34"/>
        <v>18</v>
      </c>
    </row>
    <row r="442" spans="1:17" x14ac:dyDescent="0.3">
      <c r="A442" t="s">
        <v>934</v>
      </c>
      <c r="B442" t="s">
        <v>938</v>
      </c>
      <c r="C442" t="s">
        <v>939</v>
      </c>
      <c r="D442" t="s">
        <v>113</v>
      </c>
      <c r="E442" s="82">
        <v>45658</v>
      </c>
      <c r="F442" s="82">
        <v>46022</v>
      </c>
      <c r="G442">
        <v>98</v>
      </c>
      <c r="H442">
        <v>75</v>
      </c>
      <c r="I442">
        <f t="shared" si="33"/>
        <v>173</v>
      </c>
      <c r="J442" s="71">
        <v>41395</v>
      </c>
      <c r="K442">
        <v>2</v>
      </c>
      <c r="L442">
        <v>12692</v>
      </c>
      <c r="N442" s="24">
        <f>IF($H442&gt;265,ROUND($H442*0.15,0),VLOOKUP($H442,'Office of Allowances Appendix B'!$A$1:$E$266,2,FALSE))</f>
        <v>11</v>
      </c>
      <c r="O442" s="24">
        <f>IF($H442&gt;265,ROUND($H442*0.25,0),VLOOKUP($H442,'Office of Allowances Appendix B'!$A$1:$E$266,3,FALSE))</f>
        <v>19</v>
      </c>
      <c r="P442" s="24">
        <f>IF($H442&gt;265,ROUND($H442*0.4,0),VLOOKUP($H442,'Office of Allowances Appendix B'!$A$1:$E$266,4,FALSE))</f>
        <v>30</v>
      </c>
      <c r="Q442" s="24">
        <f t="shared" si="34"/>
        <v>15</v>
      </c>
    </row>
    <row r="443" spans="1:17" x14ac:dyDescent="0.3">
      <c r="A443" t="s">
        <v>934</v>
      </c>
      <c r="B443" t="s">
        <v>940</v>
      </c>
      <c r="C443" t="s">
        <v>941</v>
      </c>
      <c r="D443" t="s">
        <v>113</v>
      </c>
      <c r="E443" s="82">
        <v>45658</v>
      </c>
      <c r="F443" s="82">
        <v>46022</v>
      </c>
      <c r="G443">
        <v>133</v>
      </c>
      <c r="H443">
        <v>106</v>
      </c>
      <c r="I443">
        <f t="shared" si="33"/>
        <v>239</v>
      </c>
      <c r="J443" s="71">
        <v>40575</v>
      </c>
      <c r="K443">
        <v>2</v>
      </c>
      <c r="L443">
        <v>12694</v>
      </c>
      <c r="N443" s="24">
        <f>IF($H443&gt;265,ROUND($H443*0.15,0),VLOOKUP($H443,'Office of Allowances Appendix B'!$A$1:$E$266,2,FALSE))</f>
        <v>16</v>
      </c>
      <c r="O443" s="24">
        <f>IF($H443&gt;265,ROUND($H443*0.25,0),VLOOKUP($H443,'Office of Allowances Appendix B'!$A$1:$E$266,3,FALSE))</f>
        <v>27</v>
      </c>
      <c r="P443" s="24">
        <f>IF($H443&gt;265,ROUND($H443*0.4,0),VLOOKUP($H443,'Office of Allowances Appendix B'!$A$1:$E$266,4,FALSE))</f>
        <v>42</v>
      </c>
      <c r="Q443" s="24">
        <f t="shared" si="34"/>
        <v>21</v>
      </c>
    </row>
    <row r="444" spans="1:17" x14ac:dyDescent="0.3">
      <c r="A444" t="s">
        <v>934</v>
      </c>
      <c r="B444" t="s">
        <v>942</v>
      </c>
      <c r="C444" t="s">
        <v>943</v>
      </c>
      <c r="D444" t="s">
        <v>113</v>
      </c>
      <c r="E444" s="82">
        <v>45658</v>
      </c>
      <c r="F444" s="82">
        <v>46022</v>
      </c>
      <c r="G444">
        <v>155</v>
      </c>
      <c r="H444">
        <v>111</v>
      </c>
      <c r="I444">
        <f t="shared" si="33"/>
        <v>266</v>
      </c>
      <c r="J444" s="71">
        <v>41306</v>
      </c>
      <c r="K444">
        <v>2</v>
      </c>
      <c r="L444">
        <v>11018</v>
      </c>
      <c r="N444" s="24">
        <f>IF($H444&gt;265,ROUND($H444*0.15,0),VLOOKUP($H444,'Office of Allowances Appendix B'!$A$1:$E$266,2,FALSE))</f>
        <v>17</v>
      </c>
      <c r="O444" s="24">
        <f>IF($H444&gt;265,ROUND($H444*0.25,0),VLOOKUP($H444,'Office of Allowances Appendix B'!$A$1:$E$266,3,FALSE))</f>
        <v>28</v>
      </c>
      <c r="P444" s="24">
        <f>IF($H444&gt;265,ROUND($H444*0.4,0),VLOOKUP($H444,'Office of Allowances Appendix B'!$A$1:$E$266,4,FALSE))</f>
        <v>44</v>
      </c>
      <c r="Q444" s="24">
        <f t="shared" si="34"/>
        <v>22</v>
      </c>
    </row>
    <row r="445" spans="1:17" x14ac:dyDescent="0.3">
      <c r="A445" t="s">
        <v>934</v>
      </c>
      <c r="B445" t="s">
        <v>944</v>
      </c>
      <c r="C445" t="s">
        <v>945</v>
      </c>
      <c r="D445" t="s">
        <v>113</v>
      </c>
      <c r="E445" s="82">
        <v>45658</v>
      </c>
      <c r="F445" s="82">
        <v>46022</v>
      </c>
      <c r="G445">
        <v>155</v>
      </c>
      <c r="H445">
        <v>98</v>
      </c>
      <c r="I445">
        <f t="shared" si="33"/>
        <v>253</v>
      </c>
      <c r="J445" s="71">
        <v>44958</v>
      </c>
      <c r="K445">
        <v>2</v>
      </c>
      <c r="L445">
        <v>10064</v>
      </c>
      <c r="N445" s="24">
        <f>IF($H445&gt;265,ROUND($H445*0.15,0),VLOOKUP($H445,'Office of Allowances Appendix B'!$A$1:$E$266,2,FALSE))</f>
        <v>15</v>
      </c>
      <c r="O445" s="24">
        <f>IF($H445&gt;265,ROUND($H445*0.25,0),VLOOKUP($H445,'Office of Allowances Appendix B'!$A$1:$E$266,3,FALSE))</f>
        <v>25</v>
      </c>
      <c r="P445" s="24">
        <f>IF($H445&gt;265,ROUND($H445*0.4,0),VLOOKUP($H445,'Office of Allowances Appendix B'!$A$1:$E$266,4,FALSE))</f>
        <v>39</v>
      </c>
      <c r="Q445" s="24">
        <f t="shared" si="34"/>
        <v>19</v>
      </c>
    </row>
    <row r="446" spans="1:17" x14ac:dyDescent="0.3">
      <c r="A446" t="s">
        <v>946</v>
      </c>
      <c r="B446" t="s">
        <v>947</v>
      </c>
      <c r="C446" t="s">
        <v>948</v>
      </c>
      <c r="D446" t="s">
        <v>113</v>
      </c>
      <c r="E446" s="82">
        <v>45658</v>
      </c>
      <c r="F446" s="82">
        <v>46022</v>
      </c>
      <c r="G446">
        <v>437</v>
      </c>
      <c r="H446">
        <v>159</v>
      </c>
      <c r="I446">
        <f t="shared" si="33"/>
        <v>596</v>
      </c>
      <c r="J446" s="71">
        <v>45658</v>
      </c>
      <c r="L446">
        <v>11060</v>
      </c>
      <c r="N446" s="24">
        <f>IF($H446&gt;265,ROUND($H446*0.15,0),VLOOKUP($H446,'Office of Allowances Appendix B'!$A$1:$E$266,2,FALSE))</f>
        <v>24</v>
      </c>
      <c r="O446" s="24">
        <f>IF($H446&gt;265,ROUND($H446*0.25,0),VLOOKUP($H446,'Office of Allowances Appendix B'!$A$1:$E$266,3,FALSE))</f>
        <v>40</v>
      </c>
      <c r="P446" s="24">
        <f>IF($H446&gt;265,ROUND($H446*0.4,0),VLOOKUP($H446,'Office of Allowances Appendix B'!$A$1:$E$266,4,FALSE))</f>
        <v>64</v>
      </c>
      <c r="Q446" s="24">
        <f t="shared" si="34"/>
        <v>31</v>
      </c>
    </row>
    <row r="447" spans="1:17" x14ac:dyDescent="0.3">
      <c r="A447" t="s">
        <v>949</v>
      </c>
      <c r="B447" t="s">
        <v>109</v>
      </c>
      <c r="C447" t="s">
        <v>950</v>
      </c>
      <c r="D447" t="s">
        <v>113</v>
      </c>
      <c r="E447" s="82">
        <v>45658</v>
      </c>
      <c r="F447" s="82">
        <v>46022</v>
      </c>
      <c r="G447">
        <v>130</v>
      </c>
      <c r="H447">
        <v>80</v>
      </c>
      <c r="I447">
        <f t="shared" si="33"/>
        <v>210</v>
      </c>
      <c r="J447" s="71">
        <v>42370</v>
      </c>
      <c r="L447">
        <v>11859</v>
      </c>
      <c r="N447" s="24">
        <f>IF($H447&gt;265,ROUND($H447*0.15,0),VLOOKUP($H447,'Office of Allowances Appendix B'!$A$1:$E$266,2,FALSE))</f>
        <v>12</v>
      </c>
      <c r="O447" s="24">
        <f>IF($H447&gt;265,ROUND($H447*0.25,0),VLOOKUP($H447,'Office of Allowances Appendix B'!$A$1:$E$266,3,FALSE))</f>
        <v>20</v>
      </c>
      <c r="P447" s="24">
        <f>IF($H447&gt;265,ROUND($H447*0.4,0),VLOOKUP($H447,'Office of Allowances Appendix B'!$A$1:$E$266,4,FALSE))</f>
        <v>32</v>
      </c>
      <c r="Q447" s="24">
        <f t="shared" si="34"/>
        <v>16</v>
      </c>
    </row>
    <row r="448" spans="1:17" x14ac:dyDescent="0.3">
      <c r="A448" t="s">
        <v>949</v>
      </c>
      <c r="B448" t="s">
        <v>951</v>
      </c>
      <c r="C448" t="s">
        <v>952</v>
      </c>
      <c r="D448" t="s">
        <v>113</v>
      </c>
      <c r="E448" s="82">
        <v>45658</v>
      </c>
      <c r="F448" s="82">
        <v>46022</v>
      </c>
      <c r="G448">
        <v>198</v>
      </c>
      <c r="H448">
        <v>99</v>
      </c>
      <c r="I448">
        <f t="shared" si="33"/>
        <v>297</v>
      </c>
      <c r="J448" s="71">
        <v>43739</v>
      </c>
      <c r="L448">
        <v>11227</v>
      </c>
      <c r="N448" s="24">
        <f>IF($H448&gt;265,ROUND($H448*0.15,0),VLOOKUP($H448,'Office of Allowances Appendix B'!$A$1:$E$266,2,FALSE))</f>
        <v>15</v>
      </c>
      <c r="O448" s="24">
        <f>IF($H448&gt;265,ROUND($H448*0.25,0),VLOOKUP($H448,'Office of Allowances Appendix B'!$A$1:$E$266,3,FALSE))</f>
        <v>25</v>
      </c>
      <c r="P448" s="24">
        <f>IF($H448&gt;265,ROUND($H448*0.4,0),VLOOKUP($H448,'Office of Allowances Appendix B'!$A$1:$E$266,4,FALSE))</f>
        <v>40</v>
      </c>
      <c r="Q448" s="24">
        <f t="shared" si="34"/>
        <v>19</v>
      </c>
    </row>
    <row r="449" spans="1:17" x14ac:dyDescent="0.3">
      <c r="A449" t="s">
        <v>949</v>
      </c>
      <c r="B449" t="s">
        <v>953</v>
      </c>
      <c r="C449" t="s">
        <v>954</v>
      </c>
      <c r="D449" t="s">
        <v>113</v>
      </c>
      <c r="E449" s="82">
        <v>45658</v>
      </c>
      <c r="F449" s="82">
        <v>46022</v>
      </c>
      <c r="G449">
        <v>138</v>
      </c>
      <c r="H449">
        <v>85</v>
      </c>
      <c r="I449">
        <f t="shared" si="33"/>
        <v>223</v>
      </c>
      <c r="J449" s="71">
        <v>42370</v>
      </c>
      <c r="L449">
        <v>11228</v>
      </c>
      <c r="N449" s="24">
        <f>IF($H449&gt;265,ROUND($H449*0.15,0),VLOOKUP($H449,'Office of Allowances Appendix B'!$A$1:$E$266,2,FALSE))</f>
        <v>13</v>
      </c>
      <c r="O449" s="24">
        <f>IF($H449&gt;265,ROUND($H449*0.25,0),VLOOKUP($H449,'Office of Allowances Appendix B'!$A$1:$E$266,3,FALSE))</f>
        <v>21</v>
      </c>
      <c r="P449" s="24">
        <f>IF($H449&gt;265,ROUND($H449*0.4,0),VLOOKUP($H449,'Office of Allowances Appendix B'!$A$1:$E$266,4,FALSE))</f>
        <v>34</v>
      </c>
      <c r="Q449" s="24">
        <f t="shared" si="34"/>
        <v>17</v>
      </c>
    </row>
    <row r="450" spans="1:17" x14ac:dyDescent="0.3">
      <c r="A450" t="s">
        <v>949</v>
      </c>
      <c r="B450" t="s">
        <v>955</v>
      </c>
      <c r="C450" t="s">
        <v>956</v>
      </c>
      <c r="D450" t="s">
        <v>113</v>
      </c>
      <c r="E450" s="82">
        <v>45658</v>
      </c>
      <c r="F450" s="82">
        <v>46022</v>
      </c>
      <c r="G450">
        <v>187</v>
      </c>
      <c r="H450">
        <v>98</v>
      </c>
      <c r="I450">
        <f t="shared" si="33"/>
        <v>285</v>
      </c>
      <c r="J450" s="71">
        <v>42370</v>
      </c>
      <c r="L450">
        <v>10066</v>
      </c>
      <c r="N450" s="24">
        <f>IF($H450&gt;265,ROUND($H450*0.15,0),VLOOKUP($H450,'Office of Allowances Appendix B'!$A$1:$E$266,2,FALSE))</f>
        <v>15</v>
      </c>
      <c r="O450" s="24">
        <f>IF($H450&gt;265,ROUND($H450*0.25,0),VLOOKUP($H450,'Office of Allowances Appendix B'!$A$1:$E$266,3,FALSE))</f>
        <v>25</v>
      </c>
      <c r="P450" s="24">
        <f>IF($H450&gt;265,ROUND($H450*0.4,0),VLOOKUP($H450,'Office of Allowances Appendix B'!$A$1:$E$266,4,FALSE))</f>
        <v>39</v>
      </c>
      <c r="Q450" s="24">
        <f t="shared" si="34"/>
        <v>19</v>
      </c>
    </row>
    <row r="451" spans="1:17" x14ac:dyDescent="0.3">
      <c r="A451" t="s">
        <v>949</v>
      </c>
      <c r="B451" t="s">
        <v>957</v>
      </c>
      <c r="C451" t="s">
        <v>958</v>
      </c>
      <c r="D451" t="s">
        <v>113</v>
      </c>
      <c r="E451" s="82">
        <v>45658</v>
      </c>
      <c r="F451" s="82">
        <v>46022</v>
      </c>
      <c r="G451">
        <v>187</v>
      </c>
      <c r="H451">
        <v>89</v>
      </c>
      <c r="I451">
        <f t="shared" si="33"/>
        <v>276</v>
      </c>
      <c r="J451" s="71">
        <v>45627</v>
      </c>
      <c r="L451">
        <v>10065</v>
      </c>
      <c r="N451" s="24">
        <f>IF($H451&gt;265,ROUND($H451*0.15,0),VLOOKUP($H451,'Office of Allowances Appendix B'!$A$1:$E$266,2,FALSE))</f>
        <v>13</v>
      </c>
      <c r="O451" s="24">
        <f>IF($H451&gt;265,ROUND($H451*0.25,0),VLOOKUP($H451,'Office of Allowances Appendix B'!$A$1:$E$266,3,FALSE))</f>
        <v>22</v>
      </c>
      <c r="P451" s="24">
        <f>IF($H451&gt;265,ROUND($H451*0.4,0),VLOOKUP($H451,'Office of Allowances Appendix B'!$A$1:$E$266,4,FALSE))</f>
        <v>36</v>
      </c>
      <c r="Q451" s="24">
        <f t="shared" si="34"/>
        <v>18</v>
      </c>
    </row>
    <row r="452" spans="1:17" x14ac:dyDescent="0.3">
      <c r="A452" t="s">
        <v>949</v>
      </c>
      <c r="B452" t="s">
        <v>959</v>
      </c>
      <c r="C452" t="s">
        <v>960</v>
      </c>
      <c r="D452" t="s">
        <v>113</v>
      </c>
      <c r="E452" s="82">
        <v>45658</v>
      </c>
      <c r="F452" s="82">
        <v>46022</v>
      </c>
      <c r="G452">
        <v>125</v>
      </c>
      <c r="H452">
        <v>86</v>
      </c>
      <c r="I452">
        <f t="shared" si="33"/>
        <v>211</v>
      </c>
      <c r="J452" s="71">
        <v>42370</v>
      </c>
      <c r="L452">
        <v>11231</v>
      </c>
      <c r="N452" s="24">
        <f>IF($H452&gt;265,ROUND($H452*0.15,0),VLOOKUP($H452,'Office of Allowances Appendix B'!$A$1:$E$266,2,FALSE))</f>
        <v>13</v>
      </c>
      <c r="O452" s="24">
        <f>IF($H452&gt;265,ROUND($H452*0.25,0),VLOOKUP($H452,'Office of Allowances Appendix B'!$A$1:$E$266,3,FALSE))</f>
        <v>22</v>
      </c>
      <c r="P452" s="24">
        <f>IF($H452&gt;265,ROUND($H452*0.4,0),VLOOKUP($H452,'Office of Allowances Appendix B'!$A$1:$E$266,4,FALSE))</f>
        <v>34</v>
      </c>
      <c r="Q452" s="24">
        <f t="shared" si="34"/>
        <v>17</v>
      </c>
    </row>
    <row r="453" spans="1:17" x14ac:dyDescent="0.3">
      <c r="A453" t="s">
        <v>961</v>
      </c>
      <c r="B453" t="s">
        <v>962</v>
      </c>
      <c r="C453" t="s">
        <v>963</v>
      </c>
      <c r="D453" t="s">
        <v>113</v>
      </c>
      <c r="E453" s="82">
        <v>45658</v>
      </c>
      <c r="F453" s="82">
        <v>46022</v>
      </c>
      <c r="G453">
        <v>355</v>
      </c>
      <c r="H453">
        <v>180</v>
      </c>
      <c r="I453">
        <f t="shared" si="33"/>
        <v>535</v>
      </c>
      <c r="J453" s="71">
        <v>42064</v>
      </c>
      <c r="L453">
        <v>10261</v>
      </c>
      <c r="N453" s="24">
        <f>IF($H453&gt;265,ROUND($H453*0.15,0),VLOOKUP($H453,'Office of Allowances Appendix B'!$A$1:$E$266,2,FALSE))</f>
        <v>27</v>
      </c>
      <c r="O453" s="24">
        <f>IF($H453&gt;265,ROUND($H453*0.25,0),VLOOKUP($H453,'Office of Allowances Appendix B'!$A$1:$E$266,3,FALSE))</f>
        <v>45</v>
      </c>
      <c r="P453" s="24">
        <f>IF($H453&gt;265,ROUND($H453*0.4,0),VLOOKUP($H453,'Office of Allowances Appendix B'!$A$1:$E$266,4,FALSE))</f>
        <v>72</v>
      </c>
      <c r="Q453" s="24">
        <f t="shared" si="34"/>
        <v>36</v>
      </c>
    </row>
    <row r="454" spans="1:17" x14ac:dyDescent="0.3">
      <c r="A454" t="s">
        <v>964</v>
      </c>
      <c r="B454" t="s">
        <v>109</v>
      </c>
      <c r="C454" t="s">
        <v>965</v>
      </c>
      <c r="D454" t="s">
        <v>113</v>
      </c>
      <c r="E454" s="82">
        <v>45658</v>
      </c>
      <c r="F454" s="82">
        <v>46022</v>
      </c>
      <c r="G454">
        <v>129</v>
      </c>
      <c r="H454">
        <v>62</v>
      </c>
      <c r="I454">
        <f t="shared" si="33"/>
        <v>191</v>
      </c>
      <c r="J454" s="71">
        <v>45658</v>
      </c>
      <c r="L454">
        <v>11768</v>
      </c>
      <c r="N454" s="24">
        <f>IF($H454&gt;265,ROUND($H454*0.15,0),VLOOKUP($H454,'Office of Allowances Appendix B'!$A$1:$E$266,2,FALSE))</f>
        <v>9</v>
      </c>
      <c r="O454" s="24">
        <f>IF($H454&gt;265,ROUND($H454*0.25,0),VLOOKUP($H454,'Office of Allowances Appendix B'!$A$1:$E$266,3,FALSE))</f>
        <v>16</v>
      </c>
      <c r="P454" s="24">
        <f>IF($H454&gt;265,ROUND($H454*0.4,0),VLOOKUP($H454,'Office of Allowances Appendix B'!$A$1:$E$266,4,FALSE))</f>
        <v>25</v>
      </c>
      <c r="Q454" s="24">
        <f t="shared" si="34"/>
        <v>12</v>
      </c>
    </row>
    <row r="455" spans="1:17" x14ac:dyDescent="0.3">
      <c r="A455" t="s">
        <v>964</v>
      </c>
      <c r="B455" t="s">
        <v>966</v>
      </c>
      <c r="C455" t="s">
        <v>967</v>
      </c>
      <c r="D455" t="s">
        <v>113</v>
      </c>
      <c r="E455" s="82">
        <v>45658</v>
      </c>
      <c r="F455" s="82">
        <v>46022</v>
      </c>
      <c r="G455">
        <v>280</v>
      </c>
      <c r="H455">
        <v>95</v>
      </c>
      <c r="I455">
        <f t="shared" si="33"/>
        <v>375</v>
      </c>
      <c r="J455" s="71">
        <v>45323</v>
      </c>
      <c r="L455">
        <v>10158</v>
      </c>
      <c r="N455" s="24">
        <f>IF($H455&gt;265,ROUND($H455*0.15,0),VLOOKUP($H455,'Office of Allowances Appendix B'!$A$1:$E$266,2,FALSE))</f>
        <v>14</v>
      </c>
      <c r="O455" s="24">
        <f>IF($H455&gt;265,ROUND($H455*0.25,0),VLOOKUP($H455,'Office of Allowances Appendix B'!$A$1:$E$266,3,FALSE))</f>
        <v>24</v>
      </c>
      <c r="P455" s="24">
        <f>IF($H455&gt;265,ROUND($H455*0.4,0),VLOOKUP($H455,'Office of Allowances Appendix B'!$A$1:$E$266,4,FALSE))</f>
        <v>38</v>
      </c>
      <c r="Q455" s="24">
        <f t="shared" si="34"/>
        <v>19</v>
      </c>
    </row>
    <row r="456" spans="1:17" x14ac:dyDescent="0.3">
      <c r="A456" t="s">
        <v>964</v>
      </c>
      <c r="B456" t="s">
        <v>968</v>
      </c>
      <c r="C456" t="s">
        <v>969</v>
      </c>
      <c r="D456" t="s">
        <v>113</v>
      </c>
      <c r="E456" s="82">
        <v>45658</v>
      </c>
      <c r="F456" s="82">
        <v>46022</v>
      </c>
      <c r="G456">
        <v>129</v>
      </c>
      <c r="H456">
        <v>62</v>
      </c>
      <c r="I456">
        <f t="shared" si="33"/>
        <v>191</v>
      </c>
      <c r="J456" s="71">
        <v>45658</v>
      </c>
      <c r="L456">
        <v>13846</v>
      </c>
      <c r="N456" s="24">
        <f>IF($H456&gt;265,ROUND($H456*0.15,0),VLOOKUP($H456,'Office of Allowances Appendix B'!$A$1:$E$266,2,FALSE))</f>
        <v>9</v>
      </c>
      <c r="O456" s="24">
        <f>IF($H456&gt;265,ROUND($H456*0.25,0),VLOOKUP($H456,'Office of Allowances Appendix B'!$A$1:$E$266,3,FALSE))</f>
        <v>16</v>
      </c>
      <c r="P456" s="24">
        <f>IF($H456&gt;265,ROUND($H456*0.4,0),VLOOKUP($H456,'Office of Allowances Appendix B'!$A$1:$E$266,4,FALSE))</f>
        <v>25</v>
      </c>
      <c r="Q456" s="24">
        <f t="shared" si="34"/>
        <v>12</v>
      </c>
    </row>
    <row r="457" spans="1:17" x14ac:dyDescent="0.3">
      <c r="A457" t="s">
        <v>970</v>
      </c>
      <c r="B457" t="s">
        <v>109</v>
      </c>
      <c r="C457" t="s">
        <v>971</v>
      </c>
      <c r="D457" t="s">
        <v>113</v>
      </c>
      <c r="E457" s="82">
        <v>45658</v>
      </c>
      <c r="F457" s="82">
        <v>46022</v>
      </c>
      <c r="G457">
        <v>232</v>
      </c>
      <c r="H457">
        <v>161</v>
      </c>
      <c r="I457">
        <f t="shared" si="33"/>
        <v>393</v>
      </c>
      <c r="J457" s="71">
        <v>45383</v>
      </c>
      <c r="L457">
        <v>11860</v>
      </c>
      <c r="N457" s="24">
        <f>IF($H457&gt;265,ROUND($H457*0.15,0),VLOOKUP($H457,'Office of Allowances Appendix B'!$A$1:$E$266,2,FALSE))</f>
        <v>24</v>
      </c>
      <c r="O457" s="24">
        <f>IF($H457&gt;265,ROUND($H457*0.25,0),VLOOKUP($H457,'Office of Allowances Appendix B'!$A$1:$E$266,3,FALSE))</f>
        <v>40</v>
      </c>
      <c r="P457" s="24">
        <f>IF($H457&gt;265,ROUND($H457*0.4,0),VLOOKUP($H457,'Office of Allowances Appendix B'!$A$1:$E$266,4,FALSE))</f>
        <v>65</v>
      </c>
      <c r="Q457" s="24">
        <f t="shared" si="34"/>
        <v>32</v>
      </c>
    </row>
    <row r="458" spans="1:17" x14ac:dyDescent="0.3">
      <c r="A458" t="s">
        <v>970</v>
      </c>
      <c r="B458" t="s">
        <v>972</v>
      </c>
      <c r="C458" t="s">
        <v>973</v>
      </c>
      <c r="D458" t="s">
        <v>113</v>
      </c>
      <c r="E458" s="82">
        <v>45658</v>
      </c>
      <c r="F458" s="82">
        <v>46022</v>
      </c>
      <c r="G458">
        <v>232</v>
      </c>
      <c r="H458">
        <v>161</v>
      </c>
      <c r="I458">
        <f t="shared" si="33"/>
        <v>393</v>
      </c>
      <c r="J458" s="71">
        <v>45383</v>
      </c>
      <c r="L458">
        <v>13942</v>
      </c>
      <c r="N458" s="24">
        <f>IF($H458&gt;265,ROUND($H458*0.15,0),VLOOKUP($H458,'Office of Allowances Appendix B'!$A$1:$E$266,2,FALSE))</f>
        <v>24</v>
      </c>
      <c r="O458" s="24">
        <f>IF($H458&gt;265,ROUND($H458*0.25,0),VLOOKUP($H458,'Office of Allowances Appendix B'!$A$1:$E$266,3,FALSE))</f>
        <v>40</v>
      </c>
      <c r="P458" s="24">
        <f>IF($H458&gt;265,ROUND($H458*0.4,0),VLOOKUP($H458,'Office of Allowances Appendix B'!$A$1:$E$266,4,FALSE))</f>
        <v>65</v>
      </c>
      <c r="Q458" s="24">
        <f t="shared" si="34"/>
        <v>32</v>
      </c>
    </row>
    <row r="459" spans="1:17" x14ac:dyDescent="0.3">
      <c r="A459" t="s">
        <v>970</v>
      </c>
      <c r="B459" t="s">
        <v>974</v>
      </c>
      <c r="C459" t="s">
        <v>975</v>
      </c>
      <c r="D459" t="s">
        <v>113</v>
      </c>
      <c r="E459" s="82">
        <v>45658</v>
      </c>
      <c r="F459" s="82">
        <v>46022</v>
      </c>
      <c r="G459">
        <v>232</v>
      </c>
      <c r="H459">
        <v>161</v>
      </c>
      <c r="I459">
        <f t="shared" si="33"/>
        <v>393</v>
      </c>
      <c r="J459" s="71">
        <v>45383</v>
      </c>
      <c r="L459">
        <v>13944</v>
      </c>
      <c r="N459" s="24">
        <f>IF($H459&gt;265,ROUND($H459*0.15,0),VLOOKUP($H459,'Office of Allowances Appendix B'!$A$1:$E$266,2,FALSE))</f>
        <v>24</v>
      </c>
      <c r="O459" s="24">
        <f>IF($H459&gt;265,ROUND($H459*0.25,0),VLOOKUP($H459,'Office of Allowances Appendix B'!$A$1:$E$266,3,FALSE))</f>
        <v>40</v>
      </c>
      <c r="P459" s="24">
        <f>IF($H459&gt;265,ROUND($H459*0.4,0),VLOOKUP($H459,'Office of Allowances Appendix B'!$A$1:$E$266,4,FALSE))</f>
        <v>65</v>
      </c>
      <c r="Q459" s="24">
        <f t="shared" si="34"/>
        <v>32</v>
      </c>
    </row>
    <row r="460" spans="1:17" x14ac:dyDescent="0.3">
      <c r="A460" t="s">
        <v>970</v>
      </c>
      <c r="B460" t="s">
        <v>976</v>
      </c>
      <c r="C460" t="s">
        <v>977</v>
      </c>
      <c r="E460" s="82">
        <v>45658</v>
      </c>
      <c r="F460" s="82">
        <v>45808</v>
      </c>
      <c r="G460">
        <v>306</v>
      </c>
      <c r="H460">
        <v>167</v>
      </c>
      <c r="I460">
        <f t="shared" si="33"/>
        <v>473</v>
      </c>
      <c r="J460" s="71">
        <v>45261</v>
      </c>
      <c r="L460">
        <v>10160</v>
      </c>
      <c r="N460" s="24">
        <f>IF($H460&gt;265,ROUND($H460*0.15,0),VLOOKUP($H460,'Office of Allowances Appendix B'!$A$1:$E$266,2,FALSE))</f>
        <v>25</v>
      </c>
      <c r="O460" s="24">
        <f>IF($H460&gt;265,ROUND($H460*0.25,0),VLOOKUP($H460,'Office of Allowances Appendix B'!$A$1:$E$266,3,FALSE))</f>
        <v>42</v>
      </c>
      <c r="P460" s="24">
        <f>IF($H460&gt;265,ROUND($H460*0.4,0),VLOOKUP($H460,'Office of Allowances Appendix B'!$A$1:$E$266,4,FALSE))</f>
        <v>67</v>
      </c>
      <c r="Q460" s="24">
        <f t="shared" si="34"/>
        <v>33</v>
      </c>
    </row>
    <row r="461" spans="1:17" x14ac:dyDescent="0.3">
      <c r="A461" t="s">
        <v>970</v>
      </c>
      <c r="B461" t="s">
        <v>976</v>
      </c>
      <c r="C461" t="s">
        <v>977</v>
      </c>
      <c r="D461" t="s">
        <v>113</v>
      </c>
      <c r="E461" s="82">
        <v>45809</v>
      </c>
      <c r="F461" s="82">
        <v>45930</v>
      </c>
      <c r="G461">
        <v>507</v>
      </c>
      <c r="H461">
        <v>187</v>
      </c>
      <c r="I461">
        <f t="shared" si="33"/>
        <v>694</v>
      </c>
      <c r="J461" s="71">
        <v>45261</v>
      </c>
      <c r="L461">
        <v>10160</v>
      </c>
      <c r="N461" s="24">
        <f>IF($H461&gt;265,ROUND($H461*0.15,0),VLOOKUP($H461,'Office of Allowances Appendix B'!$A$1:$E$266,2,FALSE))</f>
        <v>28</v>
      </c>
      <c r="O461" s="24">
        <f>IF($H461&gt;265,ROUND($H461*0.25,0),VLOOKUP($H461,'Office of Allowances Appendix B'!$A$1:$E$266,3,FALSE))</f>
        <v>47</v>
      </c>
      <c r="P461" s="24">
        <f>IF($H461&gt;265,ROUND($H461*0.4,0),VLOOKUP($H461,'Office of Allowances Appendix B'!$A$1:$E$266,4,FALSE))</f>
        <v>75</v>
      </c>
      <c r="Q461" s="24">
        <f t="shared" si="34"/>
        <v>37</v>
      </c>
    </row>
    <row r="462" spans="1:17" x14ac:dyDescent="0.3">
      <c r="A462" t="s">
        <v>970</v>
      </c>
      <c r="B462" t="s">
        <v>976</v>
      </c>
      <c r="C462" t="s">
        <v>977</v>
      </c>
      <c r="D462" t="s">
        <v>140</v>
      </c>
      <c r="E462" s="82">
        <v>45931</v>
      </c>
      <c r="F462" s="82">
        <v>46022</v>
      </c>
      <c r="G462">
        <v>306</v>
      </c>
      <c r="H462">
        <v>167</v>
      </c>
      <c r="I462">
        <f t="shared" si="33"/>
        <v>473</v>
      </c>
      <c r="J462" s="71">
        <v>45261</v>
      </c>
      <c r="L462">
        <v>10160</v>
      </c>
      <c r="N462" s="24">
        <f>IF($H462&gt;265,ROUND($H462*0.15,0),VLOOKUP($H462,'Office of Allowances Appendix B'!$A$1:$E$266,2,FALSE))</f>
        <v>25</v>
      </c>
      <c r="O462" s="24">
        <f>IF($H462&gt;265,ROUND($H462*0.25,0),VLOOKUP($H462,'Office of Allowances Appendix B'!$A$1:$E$266,3,FALSE))</f>
        <v>42</v>
      </c>
      <c r="P462" s="24">
        <f>IF($H462&gt;265,ROUND($H462*0.4,0),VLOOKUP($H462,'Office of Allowances Appendix B'!$A$1:$E$266,4,FALSE))</f>
        <v>67</v>
      </c>
      <c r="Q462" s="24">
        <f t="shared" si="34"/>
        <v>33</v>
      </c>
    </row>
    <row r="463" spans="1:17" x14ac:dyDescent="0.3">
      <c r="A463" t="s">
        <v>978</v>
      </c>
      <c r="B463" t="s">
        <v>109</v>
      </c>
      <c r="C463" t="s">
        <v>979</v>
      </c>
      <c r="D463" t="s">
        <v>113</v>
      </c>
      <c r="E463" s="82">
        <v>45658</v>
      </c>
      <c r="F463" s="82">
        <v>46022</v>
      </c>
      <c r="G463">
        <v>196</v>
      </c>
      <c r="H463">
        <v>92</v>
      </c>
      <c r="I463">
        <f t="shared" si="33"/>
        <v>288</v>
      </c>
      <c r="J463" s="71">
        <v>43282</v>
      </c>
      <c r="L463">
        <v>11810</v>
      </c>
      <c r="N463" s="24">
        <f>IF($H463&gt;265,ROUND($H463*0.15,0),VLOOKUP($H463,'Office of Allowances Appendix B'!$A$1:$E$266,2,FALSE))</f>
        <v>14</v>
      </c>
      <c r="O463" s="24">
        <f>IF($H463&gt;265,ROUND($H463*0.25,0),VLOOKUP($H463,'Office of Allowances Appendix B'!$A$1:$E$266,3,FALSE))</f>
        <v>23</v>
      </c>
      <c r="P463" s="24">
        <f>IF($H463&gt;265,ROUND($H463*0.4,0),VLOOKUP($H463,'Office of Allowances Appendix B'!$A$1:$E$266,4,FALSE))</f>
        <v>37</v>
      </c>
      <c r="Q463" s="24">
        <f t="shared" si="34"/>
        <v>18</v>
      </c>
    </row>
    <row r="464" spans="1:17" x14ac:dyDescent="0.3">
      <c r="A464" t="s">
        <v>978</v>
      </c>
      <c r="B464" t="s">
        <v>980</v>
      </c>
      <c r="C464" t="s">
        <v>981</v>
      </c>
      <c r="D464" t="s">
        <v>113</v>
      </c>
      <c r="E464" s="82">
        <v>45658</v>
      </c>
      <c r="F464" s="82">
        <v>46022</v>
      </c>
      <c r="G464">
        <v>139</v>
      </c>
      <c r="H464">
        <v>81</v>
      </c>
      <c r="I464">
        <f t="shared" si="33"/>
        <v>220</v>
      </c>
      <c r="J464" s="71">
        <v>43678</v>
      </c>
      <c r="L464">
        <v>11232</v>
      </c>
      <c r="N464" s="24">
        <f>IF($H464&gt;265,ROUND($H464*0.15,0),VLOOKUP($H464,'Office of Allowances Appendix B'!$A$1:$E$266,2,FALSE))</f>
        <v>12</v>
      </c>
      <c r="O464" s="24">
        <f>IF($H464&gt;265,ROUND($H464*0.25,0),VLOOKUP($H464,'Office of Allowances Appendix B'!$A$1:$E$266,3,FALSE))</f>
        <v>20</v>
      </c>
      <c r="P464" s="24">
        <f>IF($H464&gt;265,ROUND($H464*0.4,0),VLOOKUP($H464,'Office of Allowances Appendix B'!$A$1:$E$266,4,FALSE))</f>
        <v>33</v>
      </c>
      <c r="Q464" s="24">
        <f t="shared" si="34"/>
        <v>16</v>
      </c>
    </row>
    <row r="465" spans="1:17" x14ac:dyDescent="0.3">
      <c r="A465" t="s">
        <v>978</v>
      </c>
      <c r="B465" t="s">
        <v>982</v>
      </c>
      <c r="C465" t="s">
        <v>983</v>
      </c>
      <c r="D465" t="s">
        <v>113</v>
      </c>
      <c r="E465" s="82">
        <v>45658</v>
      </c>
      <c r="F465" s="82">
        <v>46022</v>
      </c>
      <c r="G465">
        <v>352</v>
      </c>
      <c r="H465">
        <v>141</v>
      </c>
      <c r="I465">
        <f t="shared" si="33"/>
        <v>493</v>
      </c>
      <c r="J465" s="71">
        <v>43252</v>
      </c>
      <c r="L465">
        <v>11233</v>
      </c>
      <c r="N465" s="24">
        <f>IF($H465&gt;265,ROUND($H465*0.15,0),VLOOKUP($H465,'Office of Allowances Appendix B'!$A$1:$E$266,2,FALSE))</f>
        <v>21</v>
      </c>
      <c r="O465" s="24">
        <f>IF($H465&gt;265,ROUND($H465*0.25,0),VLOOKUP($H465,'Office of Allowances Appendix B'!$A$1:$E$266,3,FALSE))</f>
        <v>35</v>
      </c>
      <c r="P465" s="24">
        <f>IF($H465&gt;265,ROUND($H465*0.4,0),VLOOKUP($H465,'Office of Allowances Appendix B'!$A$1:$E$266,4,FALSE))</f>
        <v>57</v>
      </c>
      <c r="Q465" s="24">
        <f t="shared" si="34"/>
        <v>28</v>
      </c>
    </row>
    <row r="466" spans="1:17" x14ac:dyDescent="0.3">
      <c r="A466" t="s">
        <v>978</v>
      </c>
      <c r="B466" t="s">
        <v>984</v>
      </c>
      <c r="C466" t="s">
        <v>985</v>
      </c>
      <c r="D466" t="s">
        <v>113</v>
      </c>
      <c r="E466" s="82">
        <v>45658</v>
      </c>
      <c r="F466" s="82">
        <v>46022</v>
      </c>
      <c r="G466">
        <v>218</v>
      </c>
      <c r="H466">
        <v>99</v>
      </c>
      <c r="I466">
        <f t="shared" si="33"/>
        <v>317</v>
      </c>
      <c r="J466" s="71">
        <v>45658</v>
      </c>
      <c r="L466">
        <v>10336</v>
      </c>
      <c r="N466" s="24">
        <f>IF($H466&gt;265,ROUND($H466*0.15,0),VLOOKUP($H466,'Office of Allowances Appendix B'!$A$1:$E$266,2,FALSE))</f>
        <v>15</v>
      </c>
      <c r="O466" s="24">
        <f>IF($H466&gt;265,ROUND($H466*0.25,0),VLOOKUP($H466,'Office of Allowances Appendix B'!$A$1:$E$266,3,FALSE))</f>
        <v>25</v>
      </c>
      <c r="P466" s="24">
        <f>IF($H466&gt;265,ROUND($H466*0.4,0),VLOOKUP($H466,'Office of Allowances Appendix B'!$A$1:$E$266,4,FALSE))</f>
        <v>40</v>
      </c>
      <c r="Q466" s="24">
        <f t="shared" si="34"/>
        <v>19</v>
      </c>
    </row>
    <row r="467" spans="1:17" x14ac:dyDescent="0.3">
      <c r="A467" t="s">
        <v>978</v>
      </c>
      <c r="B467" t="s">
        <v>986</v>
      </c>
      <c r="C467" t="s">
        <v>987</v>
      </c>
      <c r="D467" t="s">
        <v>113</v>
      </c>
      <c r="E467" s="82">
        <v>45658</v>
      </c>
      <c r="F467" s="82">
        <v>46022</v>
      </c>
      <c r="G467">
        <v>188</v>
      </c>
      <c r="H467">
        <v>65</v>
      </c>
      <c r="I467">
        <f t="shared" si="33"/>
        <v>253</v>
      </c>
      <c r="J467" s="71">
        <v>45658</v>
      </c>
      <c r="L467">
        <v>13550</v>
      </c>
      <c r="N467" s="24">
        <f>IF($H467&gt;265,ROUND($H467*0.15,0),VLOOKUP($H467,'Office of Allowances Appendix B'!$A$1:$E$266,2,FALSE))</f>
        <v>10</v>
      </c>
      <c r="O467" s="24">
        <f>IF($H467&gt;265,ROUND($H467*0.25,0),VLOOKUP($H467,'Office of Allowances Appendix B'!$A$1:$E$266,3,FALSE))</f>
        <v>16</v>
      </c>
      <c r="P467" s="24">
        <f>IF($H467&gt;265,ROUND($H467*0.4,0),VLOOKUP($H467,'Office of Allowances Appendix B'!$A$1:$E$266,4,FALSE))</f>
        <v>26</v>
      </c>
      <c r="Q467" s="24">
        <f t="shared" si="34"/>
        <v>13</v>
      </c>
    </row>
    <row r="468" spans="1:17" x14ac:dyDescent="0.3">
      <c r="A468" t="s">
        <v>978</v>
      </c>
      <c r="B468" t="s">
        <v>988</v>
      </c>
      <c r="C468" t="s">
        <v>989</v>
      </c>
      <c r="D468" t="s">
        <v>113</v>
      </c>
      <c r="E468" s="82">
        <v>45658</v>
      </c>
      <c r="F468" s="82">
        <v>46022</v>
      </c>
      <c r="G468">
        <v>222</v>
      </c>
      <c r="H468">
        <v>116</v>
      </c>
      <c r="I468">
        <f t="shared" si="33"/>
        <v>338</v>
      </c>
      <c r="J468" s="71">
        <v>44986</v>
      </c>
      <c r="L468">
        <v>11235</v>
      </c>
      <c r="N468" s="24">
        <f>IF($H468&gt;265,ROUND($H468*0.15,0),VLOOKUP($H468,'Office of Allowances Appendix B'!$A$1:$E$266,2,FALSE))</f>
        <v>17</v>
      </c>
      <c r="O468" s="24">
        <f>IF($H468&gt;265,ROUND($H468*0.25,0),VLOOKUP($H468,'Office of Allowances Appendix B'!$A$1:$E$266,3,FALSE))</f>
        <v>29</v>
      </c>
      <c r="P468" s="24">
        <f>IF($H468&gt;265,ROUND($H468*0.4,0),VLOOKUP($H468,'Office of Allowances Appendix B'!$A$1:$E$266,4,FALSE))</f>
        <v>47</v>
      </c>
      <c r="Q468" s="24">
        <f t="shared" si="34"/>
        <v>23</v>
      </c>
    </row>
    <row r="469" spans="1:17" x14ac:dyDescent="0.3">
      <c r="A469" t="s">
        <v>978</v>
      </c>
      <c r="B469" t="s">
        <v>990</v>
      </c>
      <c r="C469" t="s">
        <v>991</v>
      </c>
      <c r="D469" t="s">
        <v>113</v>
      </c>
      <c r="E469" s="82">
        <v>45658</v>
      </c>
      <c r="F469" s="82">
        <v>46022</v>
      </c>
      <c r="G469">
        <v>268</v>
      </c>
      <c r="H469">
        <v>118</v>
      </c>
      <c r="I469">
        <f t="shared" si="33"/>
        <v>386</v>
      </c>
      <c r="J469" s="71">
        <v>43647</v>
      </c>
      <c r="L469">
        <v>10335</v>
      </c>
      <c r="N469" s="24">
        <f>IF($H469&gt;265,ROUND($H469*0.15,0),VLOOKUP($H469,'Office of Allowances Appendix B'!$A$1:$E$266,2,FALSE))</f>
        <v>18</v>
      </c>
      <c r="O469" s="24">
        <f>IF($H469&gt;265,ROUND($H469*0.25,0),VLOOKUP($H469,'Office of Allowances Appendix B'!$A$1:$E$266,3,FALSE))</f>
        <v>30</v>
      </c>
      <c r="P469" s="24">
        <f>IF($H469&gt;265,ROUND($H469*0.4,0),VLOOKUP($H469,'Office of Allowances Appendix B'!$A$1:$E$266,4,FALSE))</f>
        <v>47</v>
      </c>
      <c r="Q469" s="24">
        <f t="shared" si="34"/>
        <v>23</v>
      </c>
    </row>
    <row r="470" spans="1:17" x14ac:dyDescent="0.3">
      <c r="A470" t="s">
        <v>978</v>
      </c>
      <c r="B470" t="s">
        <v>992</v>
      </c>
      <c r="C470" t="s">
        <v>993</v>
      </c>
      <c r="D470" t="s">
        <v>113</v>
      </c>
      <c r="E470" s="82">
        <v>45658</v>
      </c>
      <c r="F470" s="82">
        <v>46022</v>
      </c>
      <c r="G470">
        <v>186</v>
      </c>
      <c r="H470">
        <v>102</v>
      </c>
      <c r="I470">
        <f t="shared" si="33"/>
        <v>288</v>
      </c>
      <c r="J470" s="71">
        <v>45658</v>
      </c>
      <c r="L470">
        <v>10334</v>
      </c>
      <c r="N470" s="24">
        <f>IF($H470&gt;265,ROUND($H470*0.15,0),VLOOKUP($H470,'Office of Allowances Appendix B'!$A$1:$E$266,2,FALSE))</f>
        <v>15</v>
      </c>
      <c r="O470" s="24">
        <f>IF($H470&gt;265,ROUND($H470*0.25,0),VLOOKUP($H470,'Office of Allowances Appendix B'!$A$1:$E$266,3,FALSE))</f>
        <v>26</v>
      </c>
      <c r="P470" s="24">
        <f>IF($H470&gt;265,ROUND($H470*0.4,0),VLOOKUP($H470,'Office of Allowances Appendix B'!$A$1:$E$266,4,FALSE))</f>
        <v>41</v>
      </c>
      <c r="Q470" s="24">
        <f t="shared" si="34"/>
        <v>20</v>
      </c>
    </row>
    <row r="471" spans="1:17" x14ac:dyDescent="0.3">
      <c r="A471" t="s">
        <v>978</v>
      </c>
      <c r="B471" t="s">
        <v>994</v>
      </c>
      <c r="C471" t="s">
        <v>995</v>
      </c>
      <c r="D471" t="s">
        <v>113</v>
      </c>
      <c r="E471" s="82">
        <v>45658</v>
      </c>
      <c r="F471" s="82">
        <v>46022</v>
      </c>
      <c r="G471">
        <v>205</v>
      </c>
      <c r="H471">
        <v>121</v>
      </c>
      <c r="I471">
        <f t="shared" ref="I471:I535" si="37">G471+H471</f>
        <v>326</v>
      </c>
      <c r="J471" s="71">
        <v>45689</v>
      </c>
      <c r="L471">
        <v>10333</v>
      </c>
      <c r="N471" s="24">
        <f>IF($H471&gt;265,ROUND($H471*0.15,0),VLOOKUP($H471,'Office of Allowances Appendix B'!$A$1:$E$266,2,FALSE))</f>
        <v>18</v>
      </c>
      <c r="O471" s="24">
        <f>IF($H471&gt;265,ROUND($H471*0.25,0),VLOOKUP($H471,'Office of Allowances Appendix B'!$A$1:$E$266,3,FALSE))</f>
        <v>30</v>
      </c>
      <c r="P471" s="24">
        <f>IF($H471&gt;265,ROUND($H471*0.4,0),VLOOKUP($H471,'Office of Allowances Appendix B'!$A$1:$E$266,4,FALSE))</f>
        <v>49</v>
      </c>
      <c r="Q471" s="24">
        <f t="shared" si="34"/>
        <v>24</v>
      </c>
    </row>
    <row r="472" spans="1:17" x14ac:dyDescent="0.3">
      <c r="A472" t="s">
        <v>978</v>
      </c>
      <c r="B472" t="s">
        <v>996</v>
      </c>
      <c r="C472" t="s">
        <v>997</v>
      </c>
      <c r="D472" t="s">
        <v>113</v>
      </c>
      <c r="E472" s="82">
        <v>45658</v>
      </c>
      <c r="F472" s="82">
        <v>46022</v>
      </c>
      <c r="G472">
        <v>187</v>
      </c>
      <c r="H472">
        <v>101</v>
      </c>
      <c r="I472">
        <f t="shared" si="37"/>
        <v>288</v>
      </c>
      <c r="J472" s="71">
        <v>43344</v>
      </c>
      <c r="L472">
        <v>13551</v>
      </c>
      <c r="N472" s="24">
        <f>IF($H472&gt;265,ROUND($H472*0.15,0),VLOOKUP($H472,'Office of Allowances Appendix B'!$A$1:$E$266,2,FALSE))</f>
        <v>15</v>
      </c>
      <c r="O472" s="24">
        <f>IF($H472&gt;265,ROUND($H472*0.25,0),VLOOKUP($H472,'Office of Allowances Appendix B'!$A$1:$E$266,3,FALSE))</f>
        <v>25</v>
      </c>
      <c r="P472" s="24">
        <f>IF($H472&gt;265,ROUND($H472*0.4,0),VLOOKUP($H472,'Office of Allowances Appendix B'!$A$1:$E$266,4,FALSE))</f>
        <v>41</v>
      </c>
      <c r="Q472" s="24">
        <f t="shared" ref="Q472" si="38">H472-SUM(N472:P472)</f>
        <v>20</v>
      </c>
    </row>
    <row r="473" spans="1:17" x14ac:dyDescent="0.3">
      <c r="A473" t="s">
        <v>978</v>
      </c>
      <c r="B473" t="s">
        <v>998</v>
      </c>
      <c r="C473" t="s">
        <v>999</v>
      </c>
      <c r="D473" t="s">
        <v>113</v>
      </c>
      <c r="E473" s="82">
        <v>45658</v>
      </c>
      <c r="F473" s="82">
        <v>46022</v>
      </c>
      <c r="G473">
        <v>182</v>
      </c>
      <c r="H473">
        <v>56</v>
      </c>
      <c r="I473">
        <f t="shared" si="37"/>
        <v>238</v>
      </c>
      <c r="J473" s="71">
        <v>38353</v>
      </c>
      <c r="L473">
        <v>12368</v>
      </c>
      <c r="N473" s="24">
        <f>IF($H473&gt;265,ROUND($H473*0.15,0),VLOOKUP($H473,'Office of Allowances Appendix B'!$A$1:$E$266,2,FALSE))</f>
        <v>8</v>
      </c>
      <c r="O473" s="24">
        <f>IF($H473&gt;265,ROUND($H473*0.25,0),VLOOKUP($H473,'Office of Allowances Appendix B'!$A$1:$E$266,3,FALSE))</f>
        <v>14</v>
      </c>
      <c r="P473" s="24">
        <f>IF($H473&gt;265,ROUND($H473*0.4,0),VLOOKUP($H473,'Office of Allowances Appendix B'!$A$1:$E$266,4,FALSE))</f>
        <v>23</v>
      </c>
      <c r="Q473" s="24">
        <f t="shared" si="34"/>
        <v>11</v>
      </c>
    </row>
    <row r="474" spans="1:17" x14ac:dyDescent="0.3">
      <c r="A474" t="s">
        <v>1000</v>
      </c>
      <c r="B474" t="s">
        <v>109</v>
      </c>
      <c r="C474" t="s">
        <v>1001</v>
      </c>
      <c r="D474" t="s">
        <v>113</v>
      </c>
      <c r="E474" s="82">
        <v>45658</v>
      </c>
      <c r="F474" s="82">
        <v>46022</v>
      </c>
      <c r="G474">
        <v>117</v>
      </c>
      <c r="H474">
        <v>50</v>
      </c>
      <c r="I474">
        <f t="shared" si="37"/>
        <v>167</v>
      </c>
      <c r="J474" s="71">
        <v>45689</v>
      </c>
      <c r="L474">
        <v>11794</v>
      </c>
      <c r="N474" s="24">
        <f>IF($H474&gt;265,ROUND($H474*0.15,0),VLOOKUP($H474,'Office of Allowances Appendix B'!$A$1:$E$266,2,FALSE))</f>
        <v>8</v>
      </c>
      <c r="O474" s="24">
        <f>IF($H474&gt;265,ROUND($H474*0.25,0),VLOOKUP($H474,'Office of Allowances Appendix B'!$A$1:$E$266,3,FALSE))</f>
        <v>12</v>
      </c>
      <c r="P474" s="24">
        <f>IF($H474&gt;265,ROUND($H474*0.4,0),VLOOKUP($H474,'Office of Allowances Appendix B'!$A$1:$E$266,4,FALSE))</f>
        <v>20</v>
      </c>
      <c r="Q474" s="24">
        <f t="shared" si="34"/>
        <v>10</v>
      </c>
    </row>
    <row r="475" spans="1:17" x14ac:dyDescent="0.3">
      <c r="A475" t="s">
        <v>1000</v>
      </c>
      <c r="B475" t="s">
        <v>1002</v>
      </c>
      <c r="C475" t="s">
        <v>1003</v>
      </c>
      <c r="D475" t="s">
        <v>113</v>
      </c>
      <c r="E475" s="82">
        <v>45658</v>
      </c>
      <c r="F475" s="82">
        <v>46022</v>
      </c>
      <c r="G475">
        <v>235</v>
      </c>
      <c r="H475">
        <v>111</v>
      </c>
      <c r="I475">
        <f t="shared" si="37"/>
        <v>346</v>
      </c>
      <c r="J475" s="71">
        <v>43556</v>
      </c>
      <c r="L475">
        <v>11236</v>
      </c>
      <c r="N475" s="24">
        <f>IF($H475&gt;265,ROUND($H475*0.15,0),VLOOKUP($H475,'Office of Allowances Appendix B'!$A$1:$E$266,2,FALSE))</f>
        <v>17</v>
      </c>
      <c r="O475" s="24">
        <f>IF($H475&gt;265,ROUND($H475*0.25,0),VLOOKUP($H475,'Office of Allowances Appendix B'!$A$1:$E$266,3,FALSE))</f>
        <v>28</v>
      </c>
      <c r="P475" s="24">
        <f>IF($H475&gt;265,ROUND($H475*0.4,0),VLOOKUP($H475,'Office of Allowances Appendix B'!$A$1:$E$266,4,FALSE))</f>
        <v>44</v>
      </c>
      <c r="Q475" s="24">
        <f t="shared" si="34"/>
        <v>22</v>
      </c>
    </row>
    <row r="476" spans="1:17" x14ac:dyDescent="0.3">
      <c r="A476" t="s">
        <v>1000</v>
      </c>
      <c r="B476" t="s">
        <v>1004</v>
      </c>
      <c r="C476" t="s">
        <v>1005</v>
      </c>
      <c r="D476" t="s">
        <v>113</v>
      </c>
      <c r="E476" s="82">
        <v>45658</v>
      </c>
      <c r="F476" s="82">
        <v>46022</v>
      </c>
      <c r="G476">
        <v>218</v>
      </c>
      <c r="H476">
        <v>107</v>
      </c>
      <c r="I476">
        <f t="shared" si="37"/>
        <v>325</v>
      </c>
      <c r="J476" s="71">
        <v>41518</v>
      </c>
      <c r="L476">
        <v>10753</v>
      </c>
      <c r="N476" s="24">
        <f>IF($H476&gt;265,ROUND($H476*0.15,0),VLOOKUP($H476,'Office of Allowances Appendix B'!$A$1:$E$266,2,FALSE))</f>
        <v>16</v>
      </c>
      <c r="O476" s="24">
        <f>IF($H476&gt;265,ROUND($H476*0.25,0),VLOOKUP($H476,'Office of Allowances Appendix B'!$A$1:$E$266,3,FALSE))</f>
        <v>27</v>
      </c>
      <c r="P476" s="24">
        <f>IF($H476&gt;265,ROUND($H476*0.4,0),VLOOKUP($H476,'Office of Allowances Appendix B'!$A$1:$E$266,4,FALSE))</f>
        <v>43</v>
      </c>
      <c r="Q476" s="24">
        <f t="shared" si="34"/>
        <v>21</v>
      </c>
    </row>
    <row r="477" spans="1:17" x14ac:dyDescent="0.3">
      <c r="A477" t="s">
        <v>1000</v>
      </c>
      <c r="B477" t="s">
        <v>1006</v>
      </c>
      <c r="C477" t="s">
        <v>1007</v>
      </c>
      <c r="D477" t="s">
        <v>113</v>
      </c>
      <c r="E477" s="82">
        <v>45658</v>
      </c>
      <c r="F477" s="82">
        <v>46022</v>
      </c>
      <c r="G477">
        <v>235</v>
      </c>
      <c r="H477">
        <v>111</v>
      </c>
      <c r="I477">
        <f t="shared" si="37"/>
        <v>346</v>
      </c>
      <c r="J477" s="71">
        <v>43556</v>
      </c>
      <c r="L477">
        <v>19023</v>
      </c>
      <c r="N477" s="24">
        <f>IF($H477&gt;265,ROUND($H477*0.15,0),VLOOKUP($H477,'Office of Allowances Appendix B'!$A$1:$E$266,2,FALSE))</f>
        <v>17</v>
      </c>
      <c r="O477" s="24">
        <f>IF($H477&gt;265,ROUND($H477*0.25,0),VLOOKUP($H477,'Office of Allowances Appendix B'!$A$1:$E$266,3,FALSE))</f>
        <v>28</v>
      </c>
      <c r="P477" s="24">
        <f>IF($H477&gt;265,ROUND($H477*0.4,0),VLOOKUP($H477,'Office of Allowances Appendix B'!$A$1:$E$266,4,FALSE))</f>
        <v>44</v>
      </c>
      <c r="Q477" s="24">
        <f t="shared" ref="Q477:Q541" si="39">H477-SUM(N477:P477)</f>
        <v>22</v>
      </c>
    </row>
    <row r="478" spans="1:17" x14ac:dyDescent="0.3">
      <c r="A478" t="s">
        <v>1000</v>
      </c>
      <c r="B478" t="s">
        <v>1008</v>
      </c>
      <c r="C478" t="s">
        <v>1009</v>
      </c>
      <c r="D478" t="s">
        <v>113</v>
      </c>
      <c r="E478" s="82">
        <v>45658</v>
      </c>
      <c r="F478" s="82">
        <v>46022</v>
      </c>
      <c r="G478">
        <v>252</v>
      </c>
      <c r="H478">
        <v>97</v>
      </c>
      <c r="I478">
        <f t="shared" si="37"/>
        <v>349</v>
      </c>
      <c r="J478" s="71">
        <v>45689</v>
      </c>
      <c r="L478">
        <v>10262</v>
      </c>
      <c r="N478" s="24">
        <f>IF($H478&gt;265,ROUND($H478*0.15,0),VLOOKUP($H478,'Office of Allowances Appendix B'!$A$1:$E$266,2,FALSE))</f>
        <v>15</v>
      </c>
      <c r="O478" s="24">
        <f>IF($H478&gt;265,ROUND($H478*0.25,0),VLOOKUP($H478,'Office of Allowances Appendix B'!$A$1:$E$266,3,FALSE))</f>
        <v>24</v>
      </c>
      <c r="P478" s="24">
        <f>IF($H478&gt;265,ROUND($H478*0.4,0),VLOOKUP($H478,'Office of Allowances Appendix B'!$A$1:$E$266,4,FALSE))</f>
        <v>39</v>
      </c>
      <c r="Q478" s="24">
        <f t="shared" si="39"/>
        <v>19</v>
      </c>
    </row>
    <row r="479" spans="1:17" x14ac:dyDescent="0.3">
      <c r="A479" t="s">
        <v>1000</v>
      </c>
      <c r="B479" t="s">
        <v>1010</v>
      </c>
      <c r="C479" t="s">
        <v>1011</v>
      </c>
      <c r="D479" t="s">
        <v>113</v>
      </c>
      <c r="E479" s="82">
        <v>45658</v>
      </c>
      <c r="F479" s="82">
        <v>46022</v>
      </c>
      <c r="G479">
        <v>129</v>
      </c>
      <c r="H479">
        <v>67</v>
      </c>
      <c r="I479">
        <f t="shared" si="37"/>
        <v>196</v>
      </c>
      <c r="J479" s="71">
        <v>45689</v>
      </c>
      <c r="L479">
        <v>11238</v>
      </c>
      <c r="N479" s="24">
        <f>IF($H479&gt;265,ROUND($H479*0.15,0),VLOOKUP($H479,'Office of Allowances Appendix B'!$A$1:$E$266,2,FALSE))</f>
        <v>10</v>
      </c>
      <c r="O479" s="24">
        <f>IF($H479&gt;265,ROUND($H479*0.25,0),VLOOKUP($H479,'Office of Allowances Appendix B'!$A$1:$E$266,3,FALSE))</f>
        <v>17</v>
      </c>
      <c r="P479" s="24">
        <f>IF($H479&gt;265,ROUND($H479*0.4,0),VLOOKUP($H479,'Office of Allowances Appendix B'!$A$1:$E$266,4,FALSE))</f>
        <v>27</v>
      </c>
      <c r="Q479" s="24">
        <f t="shared" si="39"/>
        <v>13</v>
      </c>
    </row>
    <row r="480" spans="1:17" x14ac:dyDescent="0.3">
      <c r="A480" t="s">
        <v>1000</v>
      </c>
      <c r="B480" t="s">
        <v>1012</v>
      </c>
      <c r="C480" t="s">
        <v>1013</v>
      </c>
      <c r="D480" t="s">
        <v>113</v>
      </c>
      <c r="E480" s="82">
        <v>45658</v>
      </c>
      <c r="F480" s="82">
        <v>46022</v>
      </c>
      <c r="G480">
        <v>107</v>
      </c>
      <c r="H480">
        <v>73</v>
      </c>
      <c r="I480">
        <f t="shared" si="37"/>
        <v>180</v>
      </c>
      <c r="J480" s="71">
        <v>45658</v>
      </c>
      <c r="L480">
        <v>10271</v>
      </c>
      <c r="N480" s="24">
        <f>IF($H480&gt;265,ROUND($H480*0.15,0),VLOOKUP($H480,'Office of Allowances Appendix B'!$A$1:$E$266,2,FALSE))</f>
        <v>11</v>
      </c>
      <c r="O480" s="24">
        <f>IF($H480&gt;265,ROUND($H480*0.25,0),VLOOKUP($H480,'Office of Allowances Appendix B'!$A$1:$E$266,3,FALSE))</f>
        <v>18</v>
      </c>
      <c r="P480" s="24">
        <f>IF($H480&gt;265,ROUND($H480*0.4,0),VLOOKUP($H480,'Office of Allowances Appendix B'!$A$1:$E$266,4,FALSE))</f>
        <v>29</v>
      </c>
      <c r="Q480" s="24">
        <f t="shared" si="39"/>
        <v>15</v>
      </c>
    </row>
    <row r="481" spans="1:17" x14ac:dyDescent="0.3">
      <c r="A481" t="s">
        <v>1000</v>
      </c>
      <c r="B481" t="s">
        <v>1014</v>
      </c>
      <c r="C481" t="s">
        <v>1015</v>
      </c>
      <c r="D481" t="s">
        <v>113</v>
      </c>
      <c r="E481" s="82">
        <v>45658</v>
      </c>
      <c r="F481" s="82">
        <v>46022</v>
      </c>
      <c r="G481">
        <v>136</v>
      </c>
      <c r="H481">
        <v>98</v>
      </c>
      <c r="I481">
        <f t="shared" si="37"/>
        <v>234</v>
      </c>
      <c r="J481" s="71">
        <v>45689</v>
      </c>
      <c r="L481">
        <v>10272</v>
      </c>
      <c r="N481" s="24">
        <f>IF($H481&gt;265,ROUND($H481*0.15,0),VLOOKUP($H481,'Office of Allowances Appendix B'!$A$1:$E$266,2,FALSE))</f>
        <v>15</v>
      </c>
      <c r="O481" s="24">
        <f>IF($H481&gt;265,ROUND($H481*0.25,0),VLOOKUP($H481,'Office of Allowances Appendix B'!$A$1:$E$266,3,FALSE))</f>
        <v>25</v>
      </c>
      <c r="P481" s="24">
        <f>IF($H481&gt;265,ROUND($H481*0.4,0),VLOOKUP($H481,'Office of Allowances Appendix B'!$A$1:$E$266,4,FALSE))</f>
        <v>39</v>
      </c>
      <c r="Q481" s="24">
        <f t="shared" si="39"/>
        <v>19</v>
      </c>
    </row>
    <row r="482" spans="1:17" x14ac:dyDescent="0.3">
      <c r="A482" t="s">
        <v>1000</v>
      </c>
      <c r="B482" t="s">
        <v>1016</v>
      </c>
      <c r="C482" t="s">
        <v>1017</v>
      </c>
      <c r="D482" t="s">
        <v>113</v>
      </c>
      <c r="E482" s="82">
        <v>45658</v>
      </c>
      <c r="F482" s="82">
        <v>46022</v>
      </c>
      <c r="G482">
        <v>204</v>
      </c>
      <c r="H482">
        <v>88</v>
      </c>
      <c r="I482">
        <f t="shared" si="37"/>
        <v>292</v>
      </c>
      <c r="J482" s="71">
        <v>45689</v>
      </c>
      <c r="L482">
        <v>12456</v>
      </c>
      <c r="N482" s="24">
        <f>IF($H482&gt;265,ROUND($H482*0.15,0),VLOOKUP($H482,'Office of Allowances Appendix B'!$A$1:$E$266,2,FALSE))</f>
        <v>13</v>
      </c>
      <c r="O482" s="24">
        <f>IF($H482&gt;265,ROUND($H482*0.25,0),VLOOKUP($H482,'Office of Allowances Appendix B'!$A$1:$E$266,3,FALSE))</f>
        <v>22</v>
      </c>
      <c r="P482" s="24">
        <f>IF($H482&gt;265,ROUND($H482*0.4,0),VLOOKUP($H482,'Office of Allowances Appendix B'!$A$1:$E$266,4,FALSE))</f>
        <v>35</v>
      </c>
      <c r="Q482" s="24">
        <f t="shared" si="39"/>
        <v>18</v>
      </c>
    </row>
    <row r="483" spans="1:17" x14ac:dyDescent="0.3">
      <c r="A483" t="s">
        <v>1018</v>
      </c>
      <c r="B483" t="s">
        <v>109</v>
      </c>
      <c r="C483" t="s">
        <v>1019</v>
      </c>
      <c r="D483" t="s">
        <v>113</v>
      </c>
      <c r="E483" s="82">
        <v>45658</v>
      </c>
      <c r="F483" s="82">
        <v>46022</v>
      </c>
      <c r="G483">
        <v>97</v>
      </c>
      <c r="H483">
        <v>58</v>
      </c>
      <c r="I483">
        <f t="shared" si="37"/>
        <v>155</v>
      </c>
      <c r="J483" s="71">
        <v>34213</v>
      </c>
      <c r="L483">
        <v>11940</v>
      </c>
      <c r="N483" s="24">
        <f>IF($H483&gt;265,ROUND($H483*0.15,0),VLOOKUP($H483,'Office of Allowances Appendix B'!$A$1:$E$266,2,FALSE))</f>
        <v>9</v>
      </c>
      <c r="O483" s="24">
        <f>IF($H483&gt;265,ROUND($H483*0.25,0),VLOOKUP($H483,'Office of Allowances Appendix B'!$A$1:$E$266,3,FALSE))</f>
        <v>15</v>
      </c>
      <c r="P483" s="24">
        <f>IF($H483&gt;265,ROUND($H483*0.4,0),VLOOKUP($H483,'Office of Allowances Appendix B'!$A$1:$E$266,4,FALSE))</f>
        <v>23</v>
      </c>
      <c r="Q483" s="24">
        <f t="shared" si="39"/>
        <v>11</v>
      </c>
    </row>
    <row r="484" spans="1:17" x14ac:dyDescent="0.3">
      <c r="A484" t="s">
        <v>1018</v>
      </c>
      <c r="B484" t="s">
        <v>1020</v>
      </c>
      <c r="C484" t="s">
        <v>1021</v>
      </c>
      <c r="D484" t="s">
        <v>113</v>
      </c>
      <c r="E484" s="82">
        <v>45658</v>
      </c>
      <c r="F484" s="82">
        <v>46022</v>
      </c>
      <c r="G484">
        <v>97</v>
      </c>
      <c r="H484">
        <v>58</v>
      </c>
      <c r="I484">
        <f t="shared" si="37"/>
        <v>155</v>
      </c>
      <c r="J484" s="71">
        <v>34213</v>
      </c>
      <c r="L484">
        <v>11239</v>
      </c>
      <c r="N484" s="24">
        <f>IF($H484&gt;265,ROUND($H484*0.15,0),VLOOKUP($H484,'Office of Allowances Appendix B'!$A$1:$E$266,2,FALSE))</f>
        <v>9</v>
      </c>
      <c r="O484" s="24">
        <f>IF($H484&gt;265,ROUND($H484*0.25,0),VLOOKUP($H484,'Office of Allowances Appendix B'!$A$1:$E$266,3,FALSE))</f>
        <v>15</v>
      </c>
      <c r="P484" s="24">
        <f>IF($H484&gt;265,ROUND($H484*0.4,0),VLOOKUP($H484,'Office of Allowances Appendix B'!$A$1:$E$266,4,FALSE))</f>
        <v>23</v>
      </c>
      <c r="Q484" s="24">
        <f t="shared" si="39"/>
        <v>11</v>
      </c>
    </row>
    <row r="485" spans="1:17" x14ac:dyDescent="0.3">
      <c r="A485" t="s">
        <v>1022</v>
      </c>
      <c r="B485" t="s">
        <v>109</v>
      </c>
      <c r="C485" t="s">
        <v>1023</v>
      </c>
      <c r="D485" t="s">
        <v>113</v>
      </c>
      <c r="E485" s="82">
        <v>45658</v>
      </c>
      <c r="F485" s="82">
        <v>46022</v>
      </c>
      <c r="G485">
        <v>247</v>
      </c>
      <c r="H485">
        <v>82</v>
      </c>
      <c r="I485">
        <f t="shared" si="37"/>
        <v>329</v>
      </c>
      <c r="J485" s="71">
        <v>42339</v>
      </c>
      <c r="K485" t="s">
        <v>1024</v>
      </c>
      <c r="L485">
        <v>11895</v>
      </c>
      <c r="N485" s="24">
        <f>IF($H485&gt;265,ROUND($H485*0.15,0),VLOOKUP($H485,'Office of Allowances Appendix B'!$A$1:$E$266,2,FALSE))</f>
        <v>12</v>
      </c>
      <c r="O485" s="24">
        <f>IF($H485&gt;265,ROUND($H485*0.25,0),VLOOKUP($H485,'Office of Allowances Appendix B'!$A$1:$E$266,3,FALSE))</f>
        <v>21</v>
      </c>
      <c r="P485" s="24">
        <f>IF($H485&gt;265,ROUND($H485*0.4,0),VLOOKUP($H485,'Office of Allowances Appendix B'!$A$1:$E$266,4,FALSE))</f>
        <v>33</v>
      </c>
      <c r="Q485" s="24">
        <f t="shared" si="39"/>
        <v>16</v>
      </c>
    </row>
    <row r="486" spans="1:17" x14ac:dyDescent="0.3">
      <c r="A486" t="s">
        <v>1022</v>
      </c>
      <c r="B486" t="s">
        <v>1025</v>
      </c>
      <c r="C486" t="s">
        <v>1026</v>
      </c>
      <c r="D486" t="s">
        <v>113</v>
      </c>
      <c r="E486" s="82">
        <v>45658</v>
      </c>
      <c r="F486" s="82">
        <v>46022</v>
      </c>
      <c r="G486">
        <v>0</v>
      </c>
      <c r="H486">
        <v>11</v>
      </c>
      <c r="I486">
        <f t="shared" si="37"/>
        <v>11</v>
      </c>
      <c r="J486" s="71">
        <v>38261</v>
      </c>
      <c r="K486" t="s">
        <v>1027</v>
      </c>
      <c r="L486">
        <v>10344</v>
      </c>
      <c r="N486" s="24">
        <f>IF($H486&gt;265,ROUND($H486*0.15,0),VLOOKUP($H486,'Office of Allowances Appendix B'!$A$1:$E$266,2,FALSE))</f>
        <v>2</v>
      </c>
      <c r="O486" s="24">
        <f>IF($H486&gt;265,ROUND($H486*0.25,0),VLOOKUP($H486,'Office of Allowances Appendix B'!$A$1:$E$266,3,FALSE))</f>
        <v>3</v>
      </c>
      <c r="P486" s="24">
        <f>IF($H486&gt;265,ROUND($H486*0.4,0),VLOOKUP($H486,'Office of Allowances Appendix B'!$A$1:$E$266,4,FALSE))</f>
        <v>4</v>
      </c>
      <c r="Q486" s="24">
        <f t="shared" si="39"/>
        <v>2</v>
      </c>
    </row>
    <row r="487" spans="1:17" x14ac:dyDescent="0.3">
      <c r="A487" t="s">
        <v>1022</v>
      </c>
      <c r="B487" t="s">
        <v>1028</v>
      </c>
      <c r="C487" t="s">
        <v>1029</v>
      </c>
      <c r="D487" t="s">
        <v>113</v>
      </c>
      <c r="E487" s="82">
        <v>45658</v>
      </c>
      <c r="F487" s="82">
        <v>46022</v>
      </c>
      <c r="G487">
        <v>211</v>
      </c>
      <c r="H487">
        <v>65</v>
      </c>
      <c r="I487">
        <f t="shared" si="37"/>
        <v>276</v>
      </c>
      <c r="J487" s="71">
        <v>40878</v>
      </c>
      <c r="K487" t="s">
        <v>1024</v>
      </c>
      <c r="L487">
        <v>15013</v>
      </c>
      <c r="N487" s="24">
        <f>IF($H487&gt;265,ROUND($H487*0.15,0),VLOOKUP($H487,'Office of Allowances Appendix B'!$A$1:$E$266,2,FALSE))</f>
        <v>10</v>
      </c>
      <c r="O487" s="24">
        <f>IF($H487&gt;265,ROUND($H487*0.25,0),VLOOKUP($H487,'Office of Allowances Appendix B'!$A$1:$E$266,3,FALSE))</f>
        <v>16</v>
      </c>
      <c r="P487" s="24">
        <f>IF($H487&gt;265,ROUND($H487*0.4,0),VLOOKUP($H487,'Office of Allowances Appendix B'!$A$1:$E$266,4,FALSE))</f>
        <v>26</v>
      </c>
      <c r="Q487" s="24">
        <f t="shared" si="39"/>
        <v>13</v>
      </c>
    </row>
    <row r="488" spans="1:17" x14ac:dyDescent="0.3">
      <c r="A488" t="s">
        <v>1030</v>
      </c>
      <c r="B488" t="s">
        <v>109</v>
      </c>
      <c r="C488" t="s">
        <v>1031</v>
      </c>
      <c r="D488" t="s">
        <v>113</v>
      </c>
      <c r="E488" s="82">
        <v>45658</v>
      </c>
      <c r="F488" s="82">
        <v>46022</v>
      </c>
      <c r="G488">
        <v>145</v>
      </c>
      <c r="H488">
        <v>90</v>
      </c>
      <c r="I488">
        <f t="shared" si="37"/>
        <v>235</v>
      </c>
      <c r="J488" s="71">
        <v>45658</v>
      </c>
      <c r="L488">
        <v>11874</v>
      </c>
      <c r="N488" s="24">
        <f>IF($H488&gt;265,ROUND($H488*0.15,0),VLOOKUP($H488,'Office of Allowances Appendix B'!$A$1:$E$266,2,FALSE))</f>
        <v>14</v>
      </c>
      <c r="O488" s="24">
        <f>IF($H488&gt;265,ROUND($H488*0.25,0),VLOOKUP($H488,'Office of Allowances Appendix B'!$A$1:$E$266,3,FALSE))</f>
        <v>22</v>
      </c>
      <c r="P488" s="24">
        <f>IF($H488&gt;265,ROUND($H488*0.4,0),VLOOKUP($H488,'Office of Allowances Appendix B'!$A$1:$E$266,4,FALSE))</f>
        <v>36</v>
      </c>
      <c r="Q488" s="24">
        <f t="shared" si="39"/>
        <v>18</v>
      </c>
    </row>
    <row r="489" spans="1:17" x14ac:dyDescent="0.3">
      <c r="A489" t="s">
        <v>1030</v>
      </c>
      <c r="B489" t="s">
        <v>1032</v>
      </c>
      <c r="C489" t="s">
        <v>1033</v>
      </c>
      <c r="D489" t="s">
        <v>113</v>
      </c>
      <c r="E489" s="82">
        <v>45658</v>
      </c>
      <c r="F489" s="82">
        <v>46022</v>
      </c>
      <c r="G489">
        <v>150</v>
      </c>
      <c r="H489">
        <v>104</v>
      </c>
      <c r="I489">
        <f t="shared" si="37"/>
        <v>254</v>
      </c>
      <c r="J489" s="71">
        <v>45658</v>
      </c>
      <c r="L489">
        <v>12449</v>
      </c>
      <c r="N489" s="24">
        <f>IF($H489&gt;265,ROUND($H489*0.15,0),VLOOKUP($H489,'Office of Allowances Appendix B'!$A$1:$E$266,2,FALSE))</f>
        <v>16</v>
      </c>
      <c r="O489" s="24">
        <f>IF($H489&gt;265,ROUND($H489*0.25,0),VLOOKUP($H489,'Office of Allowances Appendix B'!$A$1:$E$266,3,FALSE))</f>
        <v>26</v>
      </c>
      <c r="P489" s="24">
        <f>IF($H489&gt;265,ROUND($H489*0.4,0),VLOOKUP($H489,'Office of Allowances Appendix B'!$A$1:$E$266,4,FALSE))</f>
        <v>41</v>
      </c>
      <c r="Q489" s="24">
        <f t="shared" si="39"/>
        <v>21</v>
      </c>
    </row>
    <row r="490" spans="1:17" x14ac:dyDescent="0.3">
      <c r="A490" t="s">
        <v>1030</v>
      </c>
      <c r="B490" t="s">
        <v>1034</v>
      </c>
      <c r="C490" t="s">
        <v>1035</v>
      </c>
      <c r="D490" t="s">
        <v>113</v>
      </c>
      <c r="E490" s="82">
        <v>45658</v>
      </c>
      <c r="F490" s="82">
        <v>46022</v>
      </c>
      <c r="G490">
        <v>317</v>
      </c>
      <c r="H490">
        <v>138</v>
      </c>
      <c r="I490">
        <f t="shared" si="37"/>
        <v>455</v>
      </c>
      <c r="J490" s="71">
        <v>45658</v>
      </c>
      <c r="L490">
        <v>10162</v>
      </c>
      <c r="N490" s="24">
        <f>IF($H490&gt;265,ROUND($H490*0.15,0),VLOOKUP($H490,'Office of Allowances Appendix B'!$A$1:$E$266,2,FALSE))</f>
        <v>21</v>
      </c>
      <c r="O490" s="24">
        <f>IF($H490&gt;265,ROUND($H490*0.25,0),VLOOKUP($H490,'Office of Allowances Appendix B'!$A$1:$E$266,3,FALSE))</f>
        <v>35</v>
      </c>
      <c r="P490" s="24">
        <f>IF($H490&gt;265,ROUND($H490*0.4,0),VLOOKUP($H490,'Office of Allowances Appendix B'!$A$1:$E$266,4,FALSE))</f>
        <v>55</v>
      </c>
      <c r="Q490" s="24">
        <f t="shared" si="39"/>
        <v>27</v>
      </c>
    </row>
    <row r="491" spans="1:17" x14ac:dyDescent="0.3">
      <c r="A491" t="s">
        <v>1030</v>
      </c>
      <c r="B491" t="s">
        <v>1036</v>
      </c>
      <c r="C491" t="s">
        <v>1037</v>
      </c>
      <c r="D491" t="s">
        <v>113</v>
      </c>
      <c r="E491" s="82">
        <v>45658</v>
      </c>
      <c r="F491" s="82">
        <v>46022</v>
      </c>
      <c r="G491">
        <v>161</v>
      </c>
      <c r="H491">
        <v>103</v>
      </c>
      <c r="I491">
        <f t="shared" si="37"/>
        <v>264</v>
      </c>
      <c r="J491" s="71">
        <v>45658</v>
      </c>
      <c r="L491">
        <v>12429</v>
      </c>
      <c r="N491" s="24">
        <f>IF($H491&gt;265,ROUND($H491*0.15,0),VLOOKUP($H491,'Office of Allowances Appendix B'!$A$1:$E$266,2,FALSE))</f>
        <v>15</v>
      </c>
      <c r="O491" s="24">
        <f>IF($H491&gt;265,ROUND($H491*0.25,0),VLOOKUP($H491,'Office of Allowances Appendix B'!$A$1:$E$266,3,FALSE))</f>
        <v>26</v>
      </c>
      <c r="P491" s="24">
        <f>IF($H491&gt;265,ROUND($H491*0.4,0),VLOOKUP($H491,'Office of Allowances Appendix B'!$A$1:$E$266,4,FALSE))</f>
        <v>41</v>
      </c>
      <c r="Q491" s="24">
        <f t="shared" si="39"/>
        <v>21</v>
      </c>
    </row>
    <row r="492" spans="1:17" x14ac:dyDescent="0.3">
      <c r="A492" t="s">
        <v>1038</v>
      </c>
      <c r="B492" t="s">
        <v>109</v>
      </c>
      <c r="C492" t="s">
        <v>1039</v>
      </c>
      <c r="D492" t="s">
        <v>113</v>
      </c>
      <c r="E492" s="82">
        <v>45658</v>
      </c>
      <c r="F492" s="82">
        <v>46022</v>
      </c>
      <c r="G492">
        <v>305</v>
      </c>
      <c r="H492">
        <v>146</v>
      </c>
      <c r="I492">
        <f t="shared" si="37"/>
        <v>451</v>
      </c>
      <c r="J492" s="71">
        <v>42430</v>
      </c>
      <c r="L492">
        <v>11811</v>
      </c>
      <c r="N492" s="24">
        <f>IF($H492&gt;265,ROUND($H492*0.15,0),VLOOKUP($H492,'Office of Allowances Appendix B'!$A$1:$E$266,2,FALSE))</f>
        <v>22</v>
      </c>
      <c r="O492" s="24">
        <f>IF($H492&gt;265,ROUND($H492*0.25,0),VLOOKUP($H492,'Office of Allowances Appendix B'!$A$1:$E$266,3,FALSE))</f>
        <v>37</v>
      </c>
      <c r="P492" s="24">
        <f>IF($H492&gt;265,ROUND($H492*0.4,0),VLOOKUP($H492,'Office of Allowances Appendix B'!$A$1:$E$266,4,FALSE))</f>
        <v>58</v>
      </c>
      <c r="Q492" s="24">
        <f t="shared" si="39"/>
        <v>29</v>
      </c>
    </row>
    <row r="493" spans="1:17" x14ac:dyDescent="0.3">
      <c r="A493" t="s">
        <v>1038</v>
      </c>
      <c r="B493" t="s">
        <v>1040</v>
      </c>
      <c r="C493" t="s">
        <v>1041</v>
      </c>
      <c r="D493" t="s">
        <v>113</v>
      </c>
      <c r="E493" s="82">
        <v>45658</v>
      </c>
      <c r="F493" s="82">
        <v>46022</v>
      </c>
      <c r="G493">
        <v>455</v>
      </c>
      <c r="H493">
        <v>150</v>
      </c>
      <c r="I493">
        <f t="shared" si="37"/>
        <v>605</v>
      </c>
      <c r="J493" s="71">
        <v>45658</v>
      </c>
      <c r="L493">
        <v>11240</v>
      </c>
      <c r="N493" s="24">
        <f>IF($H493&gt;265,ROUND($H493*0.15,0),VLOOKUP($H493,'Office of Allowances Appendix B'!$A$1:$E$266,2,FALSE))</f>
        <v>23</v>
      </c>
      <c r="O493" s="24">
        <f>IF($H493&gt;265,ROUND($H493*0.25,0),VLOOKUP($H493,'Office of Allowances Appendix B'!$A$1:$E$266,3,FALSE))</f>
        <v>37</v>
      </c>
      <c r="P493" s="24">
        <f>IF($H493&gt;265,ROUND($H493*0.4,0),VLOOKUP($H493,'Office of Allowances Appendix B'!$A$1:$E$266,4,FALSE))</f>
        <v>60</v>
      </c>
      <c r="Q493" s="24">
        <f t="shared" si="39"/>
        <v>30</v>
      </c>
    </row>
    <row r="494" spans="1:17" x14ac:dyDescent="0.3">
      <c r="A494" t="s">
        <v>1038</v>
      </c>
      <c r="B494" t="s">
        <v>1042</v>
      </c>
      <c r="C494" t="s">
        <v>1043</v>
      </c>
      <c r="D494" t="s">
        <v>113</v>
      </c>
      <c r="E494" s="82">
        <v>45658</v>
      </c>
      <c r="F494" s="82">
        <v>46022</v>
      </c>
      <c r="G494">
        <v>300</v>
      </c>
      <c r="H494">
        <v>122</v>
      </c>
      <c r="I494">
        <f t="shared" si="37"/>
        <v>422</v>
      </c>
      <c r="J494" s="71">
        <v>42430</v>
      </c>
      <c r="L494">
        <v>11241</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t="s">
        <v>1038</v>
      </c>
      <c r="B495" t="s">
        <v>1044</v>
      </c>
      <c r="C495" t="s">
        <v>1045</v>
      </c>
      <c r="D495" t="s">
        <v>113</v>
      </c>
      <c r="E495" s="82">
        <v>45658</v>
      </c>
      <c r="F495" s="82">
        <v>46022</v>
      </c>
      <c r="G495">
        <v>365</v>
      </c>
      <c r="H495">
        <v>131</v>
      </c>
      <c r="I495">
        <f t="shared" si="37"/>
        <v>496</v>
      </c>
      <c r="J495" s="71">
        <v>45658</v>
      </c>
      <c r="L495">
        <v>11397</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52</v>
      </c>
      <c r="Q495" s="24">
        <f t="shared" si="39"/>
        <v>26</v>
      </c>
    </row>
    <row r="496" spans="1:17" x14ac:dyDescent="0.3">
      <c r="A496" t="s">
        <v>1038</v>
      </c>
      <c r="B496" t="s">
        <v>1046</v>
      </c>
      <c r="C496" t="s">
        <v>1047</v>
      </c>
      <c r="D496" t="s">
        <v>113</v>
      </c>
      <c r="E496" s="82">
        <v>45658</v>
      </c>
      <c r="F496" s="82">
        <v>46022</v>
      </c>
      <c r="G496">
        <v>460</v>
      </c>
      <c r="H496">
        <v>182</v>
      </c>
      <c r="I496">
        <f t="shared" si="37"/>
        <v>642</v>
      </c>
      <c r="J496" s="71">
        <v>45658</v>
      </c>
      <c r="L496">
        <v>15025</v>
      </c>
      <c r="N496" s="24">
        <f>IF($H496&gt;265,ROUND($H496*0.15,0),VLOOKUP($H496,'Office of Allowances Appendix B'!$A$1:$E$266,2,FALSE))</f>
        <v>27</v>
      </c>
      <c r="O496" s="24">
        <f>IF($H496&gt;265,ROUND($H496*0.25,0),VLOOKUP($H496,'Office of Allowances Appendix B'!$A$1:$E$266,3,FALSE))</f>
        <v>46</v>
      </c>
      <c r="P496" s="24">
        <f>IF($H496&gt;265,ROUND($H496*0.4,0),VLOOKUP($H496,'Office of Allowances Appendix B'!$A$1:$E$266,4,FALSE))</f>
        <v>73</v>
      </c>
      <c r="Q496" s="24">
        <f t="shared" si="39"/>
        <v>36</v>
      </c>
    </row>
    <row r="497" spans="1:17" x14ac:dyDescent="0.3">
      <c r="A497" t="s">
        <v>1038</v>
      </c>
      <c r="B497" t="s">
        <v>1048</v>
      </c>
      <c r="C497" t="s">
        <v>1049</v>
      </c>
      <c r="D497" t="s">
        <v>113</v>
      </c>
      <c r="E497" s="82">
        <v>45658</v>
      </c>
      <c r="F497" s="82">
        <v>46022</v>
      </c>
      <c r="G497">
        <v>440</v>
      </c>
      <c r="H497">
        <v>180</v>
      </c>
      <c r="I497">
        <f t="shared" si="37"/>
        <v>620</v>
      </c>
      <c r="J497" s="71">
        <v>45292</v>
      </c>
      <c r="L497">
        <v>11061</v>
      </c>
      <c r="N497" s="24">
        <f>IF($H497&gt;265,ROUND($H497*0.15,0),VLOOKUP($H497,'Office of Allowances Appendix B'!$A$1:$E$266,2,FALSE))</f>
        <v>27</v>
      </c>
      <c r="O497" s="24">
        <f>IF($H497&gt;265,ROUND($H497*0.25,0),VLOOKUP($H497,'Office of Allowances Appendix B'!$A$1:$E$266,3,FALSE))</f>
        <v>45</v>
      </c>
      <c r="P497" s="24">
        <f>IF($H497&gt;265,ROUND($H497*0.4,0),VLOOKUP($H497,'Office of Allowances Appendix B'!$A$1:$E$266,4,FALSE))</f>
        <v>72</v>
      </c>
      <c r="Q497" s="24">
        <f t="shared" si="39"/>
        <v>36</v>
      </c>
    </row>
    <row r="498" spans="1:17" x14ac:dyDescent="0.3">
      <c r="A498" t="s">
        <v>1038</v>
      </c>
      <c r="B498" t="s">
        <v>1050</v>
      </c>
      <c r="C498" t="s">
        <v>1051</v>
      </c>
      <c r="D498" t="s">
        <v>113</v>
      </c>
      <c r="E498" s="82">
        <v>45658</v>
      </c>
      <c r="F498" s="82">
        <v>46022</v>
      </c>
      <c r="G498">
        <v>300</v>
      </c>
      <c r="H498">
        <v>122</v>
      </c>
      <c r="I498">
        <f t="shared" si="37"/>
        <v>422</v>
      </c>
      <c r="J498" s="71">
        <v>42430</v>
      </c>
      <c r="L498">
        <v>11398</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1038</v>
      </c>
      <c r="B499" t="s">
        <v>1052</v>
      </c>
      <c r="C499" t="s">
        <v>1053</v>
      </c>
      <c r="D499" t="s">
        <v>113</v>
      </c>
      <c r="E499" s="82">
        <v>45658</v>
      </c>
      <c r="F499" s="82">
        <v>46022</v>
      </c>
      <c r="G499">
        <v>510</v>
      </c>
      <c r="H499">
        <v>186</v>
      </c>
      <c r="I499">
        <f t="shared" si="37"/>
        <v>696</v>
      </c>
      <c r="J499" s="71">
        <v>45658</v>
      </c>
      <c r="L499">
        <v>10345</v>
      </c>
      <c r="N499" s="24">
        <f>IF($H499&gt;265,ROUND($H499*0.15,0),VLOOKUP($H499,'Office of Allowances Appendix B'!$A$1:$E$266,2,FALSE))</f>
        <v>28</v>
      </c>
      <c r="O499" s="24">
        <f>IF($H499&gt;265,ROUND($H499*0.25,0),VLOOKUP($H499,'Office of Allowances Appendix B'!$A$1:$E$266,3,FALSE))</f>
        <v>47</v>
      </c>
      <c r="P499" s="24">
        <f>IF($H499&gt;265,ROUND($H499*0.4,0),VLOOKUP($H499,'Office of Allowances Appendix B'!$A$1:$E$266,4,FALSE))</f>
        <v>74</v>
      </c>
      <c r="Q499" s="24">
        <f t="shared" si="39"/>
        <v>37</v>
      </c>
    </row>
    <row r="500" spans="1:17" x14ac:dyDescent="0.3">
      <c r="A500" t="s">
        <v>1038</v>
      </c>
      <c r="B500" t="s">
        <v>1054</v>
      </c>
      <c r="C500" t="s">
        <v>1055</v>
      </c>
      <c r="D500" t="s">
        <v>113</v>
      </c>
      <c r="E500" s="82">
        <v>45658</v>
      </c>
      <c r="F500" s="82">
        <v>46022</v>
      </c>
      <c r="G500">
        <v>305</v>
      </c>
      <c r="H500">
        <v>146</v>
      </c>
      <c r="I500">
        <f t="shared" si="37"/>
        <v>451</v>
      </c>
      <c r="J500" s="71">
        <v>42430</v>
      </c>
      <c r="L500">
        <v>12370</v>
      </c>
      <c r="N500" s="24">
        <f>IF($H500&gt;265,ROUND($H500*0.15,0),VLOOKUP($H500,'Office of Allowances Appendix B'!$A$1:$E$266,2,FALSE))</f>
        <v>22</v>
      </c>
      <c r="O500" s="24">
        <f>IF($H500&gt;265,ROUND($H500*0.25,0),VLOOKUP($H500,'Office of Allowances Appendix B'!$A$1:$E$266,3,FALSE))</f>
        <v>37</v>
      </c>
      <c r="P500" s="24">
        <f>IF($H500&gt;265,ROUND($H500*0.4,0),VLOOKUP($H500,'Office of Allowances Appendix B'!$A$1:$E$266,4,FALSE))</f>
        <v>58</v>
      </c>
      <c r="Q500" s="24">
        <f t="shared" si="39"/>
        <v>29</v>
      </c>
    </row>
    <row r="501" spans="1:17" x14ac:dyDescent="0.3">
      <c r="A501" t="s">
        <v>1056</v>
      </c>
      <c r="B501" t="s">
        <v>109</v>
      </c>
      <c r="C501" t="s">
        <v>1057</v>
      </c>
      <c r="D501" t="s">
        <v>113</v>
      </c>
      <c r="E501" s="82">
        <v>45658</v>
      </c>
      <c r="F501" s="82">
        <v>46022</v>
      </c>
      <c r="G501">
        <v>250</v>
      </c>
      <c r="H501">
        <v>120</v>
      </c>
      <c r="I501">
        <f t="shared" si="37"/>
        <v>370</v>
      </c>
      <c r="J501" s="71">
        <v>45658</v>
      </c>
      <c r="L501">
        <v>11769</v>
      </c>
      <c r="N501" s="24">
        <f>IF($H501&gt;265,ROUND($H501*0.15,0),VLOOKUP($H501,'Office of Allowances Appendix B'!$A$1:$E$266,2,FALSE))</f>
        <v>18</v>
      </c>
      <c r="O501" s="24">
        <f>IF($H501&gt;265,ROUND($H501*0.25,0),VLOOKUP($H501,'Office of Allowances Appendix B'!$A$1:$E$266,3,FALSE))</f>
        <v>30</v>
      </c>
      <c r="P501" s="24">
        <f>IF($H501&gt;265,ROUND($H501*0.4,0),VLOOKUP($H501,'Office of Allowances Appendix B'!$A$1:$E$266,4,FALSE))</f>
        <v>48</v>
      </c>
      <c r="Q501" s="24">
        <f t="shared" si="39"/>
        <v>24</v>
      </c>
    </row>
    <row r="502" spans="1:17" x14ac:dyDescent="0.3">
      <c r="A502" t="s">
        <v>1056</v>
      </c>
      <c r="B502" t="s">
        <v>1058</v>
      </c>
      <c r="C502" t="s">
        <v>1059</v>
      </c>
      <c r="D502" t="s">
        <v>113</v>
      </c>
      <c r="E502" s="82">
        <v>45658</v>
      </c>
      <c r="F502" s="82">
        <v>46022</v>
      </c>
      <c r="G502">
        <v>105</v>
      </c>
      <c r="H502">
        <v>81</v>
      </c>
      <c r="I502">
        <f t="shared" si="37"/>
        <v>186</v>
      </c>
      <c r="J502" s="71">
        <v>45658</v>
      </c>
      <c r="L502">
        <v>10934</v>
      </c>
      <c r="N502" s="24">
        <f>IF($H502&gt;265,ROUND($H502*0.15,0),VLOOKUP($H502,'Office of Allowances Appendix B'!$A$1:$E$266,2,FALSE))</f>
        <v>12</v>
      </c>
      <c r="O502" s="24">
        <f>IF($H502&gt;265,ROUND($H502*0.25,0),VLOOKUP($H502,'Office of Allowances Appendix B'!$A$1:$E$266,3,FALSE))</f>
        <v>20</v>
      </c>
      <c r="P502" s="24">
        <f>IF($H502&gt;265,ROUND($H502*0.4,0),VLOOKUP($H502,'Office of Allowances Appendix B'!$A$1:$E$266,4,FALSE))</f>
        <v>33</v>
      </c>
      <c r="Q502" s="24">
        <f t="shared" si="39"/>
        <v>16</v>
      </c>
    </row>
    <row r="503" spans="1:17" x14ac:dyDescent="0.3">
      <c r="A503" t="s">
        <v>1056</v>
      </c>
      <c r="B503" t="s">
        <v>1060</v>
      </c>
      <c r="C503" t="s">
        <v>1061</v>
      </c>
      <c r="D503" t="s">
        <v>113</v>
      </c>
      <c r="E503" s="82">
        <v>45658</v>
      </c>
      <c r="F503" s="82">
        <v>46022</v>
      </c>
      <c r="G503">
        <v>258</v>
      </c>
      <c r="H503">
        <v>126</v>
      </c>
      <c r="I503">
        <f t="shared" si="37"/>
        <v>384</v>
      </c>
      <c r="J503" s="71">
        <v>45658</v>
      </c>
      <c r="L503">
        <v>11246</v>
      </c>
      <c r="N503" s="24">
        <f>IF($H503&gt;265,ROUND($H503*0.15,0),VLOOKUP($H503,'Office of Allowances Appendix B'!$A$1:$E$266,2,FALSE))</f>
        <v>19</v>
      </c>
      <c r="O503" s="24">
        <f>IF($H503&gt;265,ROUND($H503*0.25,0),VLOOKUP($H503,'Office of Allowances Appendix B'!$A$1:$E$266,3,FALSE))</f>
        <v>32</v>
      </c>
      <c r="P503" s="24">
        <f>IF($H503&gt;265,ROUND($H503*0.4,0),VLOOKUP($H503,'Office of Allowances Appendix B'!$A$1:$E$266,4,FALSE))</f>
        <v>50</v>
      </c>
      <c r="Q503" s="24">
        <f t="shared" si="39"/>
        <v>25</v>
      </c>
    </row>
    <row r="504" spans="1:17" x14ac:dyDescent="0.3">
      <c r="A504" t="s">
        <v>1056</v>
      </c>
      <c r="B504" t="s">
        <v>1062</v>
      </c>
      <c r="C504" t="s">
        <v>1063</v>
      </c>
      <c r="D504" t="s">
        <v>113</v>
      </c>
      <c r="E504" s="82">
        <v>45658</v>
      </c>
      <c r="F504" s="82">
        <v>46022</v>
      </c>
      <c r="G504">
        <v>259</v>
      </c>
      <c r="H504">
        <v>115</v>
      </c>
      <c r="I504">
        <f t="shared" si="37"/>
        <v>374</v>
      </c>
      <c r="J504" s="71">
        <v>45658</v>
      </c>
      <c r="L504">
        <v>11456</v>
      </c>
      <c r="N504" s="24">
        <f>IF($H504&gt;265,ROUND($H504*0.15,0),VLOOKUP($H504,'Office of Allowances Appendix B'!$A$1:$E$266,2,FALSE))</f>
        <v>17</v>
      </c>
      <c r="O504" s="24">
        <f>IF($H504&gt;265,ROUND($H504*0.25,0),VLOOKUP($H504,'Office of Allowances Appendix B'!$A$1:$E$266,3,FALSE))</f>
        <v>29</v>
      </c>
      <c r="P504" s="24">
        <f>IF($H504&gt;265,ROUND($H504*0.4,0),VLOOKUP($H504,'Office of Allowances Appendix B'!$A$1:$E$266,4,FALSE))</f>
        <v>46</v>
      </c>
      <c r="Q504" s="24">
        <f t="shared" si="39"/>
        <v>23</v>
      </c>
    </row>
    <row r="505" spans="1:17" x14ac:dyDescent="0.3">
      <c r="A505" t="s">
        <v>1056</v>
      </c>
      <c r="B505" t="s">
        <v>1064</v>
      </c>
      <c r="C505" t="s">
        <v>1065</v>
      </c>
      <c r="D505" t="s">
        <v>113</v>
      </c>
      <c r="E505" s="82">
        <v>45658</v>
      </c>
      <c r="F505" s="82">
        <v>46022</v>
      </c>
      <c r="G505">
        <v>187</v>
      </c>
      <c r="H505">
        <v>112</v>
      </c>
      <c r="I505">
        <f t="shared" si="37"/>
        <v>299</v>
      </c>
      <c r="J505" s="71">
        <v>45658</v>
      </c>
      <c r="L505">
        <v>15041</v>
      </c>
      <c r="N505" s="24">
        <f>IF($H505&gt;265,ROUND($H505*0.15,0),VLOOKUP($H505,'Office of Allowances Appendix B'!$A$1:$E$266,2,FALSE))</f>
        <v>17</v>
      </c>
      <c r="O505" s="24">
        <f>IF($H505&gt;265,ROUND($H505*0.25,0),VLOOKUP($H505,'Office of Allowances Appendix B'!$A$1:$E$266,3,FALSE))</f>
        <v>28</v>
      </c>
      <c r="P505" s="24">
        <f>IF($H505&gt;265,ROUND($H505*0.4,0),VLOOKUP($H505,'Office of Allowances Appendix B'!$A$1:$E$266,4,FALSE))</f>
        <v>45</v>
      </c>
      <c r="Q505" s="24">
        <f t="shared" si="39"/>
        <v>22</v>
      </c>
    </row>
    <row r="506" spans="1:17" x14ac:dyDescent="0.3">
      <c r="A506" t="s">
        <v>1056</v>
      </c>
      <c r="B506" t="s">
        <v>1066</v>
      </c>
      <c r="C506" t="s">
        <v>1067</v>
      </c>
      <c r="D506" t="s">
        <v>113</v>
      </c>
      <c r="E506" s="82">
        <v>45658</v>
      </c>
      <c r="F506" s="82">
        <v>46022</v>
      </c>
      <c r="G506">
        <v>378</v>
      </c>
      <c r="H506">
        <v>103</v>
      </c>
      <c r="I506">
        <f t="shared" si="37"/>
        <v>481</v>
      </c>
      <c r="J506" s="71">
        <v>45658</v>
      </c>
      <c r="L506">
        <v>10926</v>
      </c>
      <c r="N506" s="24">
        <f>IF($H506&gt;265,ROUND($H506*0.15,0),VLOOKUP($H506,'Office of Allowances Appendix B'!$A$1:$E$266,2,FALSE))</f>
        <v>15</v>
      </c>
      <c r="O506" s="24">
        <f>IF($H506&gt;265,ROUND($H506*0.25,0),VLOOKUP($H506,'Office of Allowances Appendix B'!$A$1:$E$266,3,FALSE))</f>
        <v>26</v>
      </c>
      <c r="P506" s="24">
        <f>IF($H506&gt;265,ROUND($H506*0.4,0),VLOOKUP($H506,'Office of Allowances Appendix B'!$A$1:$E$266,4,FALSE))</f>
        <v>41</v>
      </c>
      <c r="Q506" s="24">
        <f t="shared" si="39"/>
        <v>21</v>
      </c>
    </row>
    <row r="507" spans="1:17" x14ac:dyDescent="0.3">
      <c r="A507" t="s">
        <v>1056</v>
      </c>
      <c r="B507" t="s">
        <v>1068</v>
      </c>
      <c r="C507" t="s">
        <v>1069</v>
      </c>
      <c r="D507" t="s">
        <v>113</v>
      </c>
      <c r="E507" s="82">
        <v>45658</v>
      </c>
      <c r="F507" s="82">
        <v>46022</v>
      </c>
      <c r="G507">
        <v>390</v>
      </c>
      <c r="H507">
        <v>158</v>
      </c>
      <c r="I507">
        <f t="shared" si="37"/>
        <v>548</v>
      </c>
      <c r="J507" s="71">
        <v>45658</v>
      </c>
      <c r="L507">
        <v>15011</v>
      </c>
      <c r="N507" s="24">
        <f>IF($H507&gt;265,ROUND($H507*0.15,0),VLOOKUP($H507,'Office of Allowances Appendix B'!$A$1:$E$266,2,FALSE))</f>
        <v>24</v>
      </c>
      <c r="O507" s="24">
        <f>IF($H507&gt;265,ROUND($H507*0.25,0),VLOOKUP($H507,'Office of Allowances Appendix B'!$A$1:$E$266,3,FALSE))</f>
        <v>40</v>
      </c>
      <c r="P507" s="24">
        <f>IF($H507&gt;265,ROUND($H507*0.4,0),VLOOKUP($H507,'Office of Allowances Appendix B'!$A$1:$E$266,4,FALSE))</f>
        <v>63</v>
      </c>
      <c r="Q507" s="24">
        <f t="shared" si="39"/>
        <v>31</v>
      </c>
    </row>
    <row r="508" spans="1:17" x14ac:dyDescent="0.3">
      <c r="A508" t="s">
        <v>1056</v>
      </c>
      <c r="B508" t="s">
        <v>1070</v>
      </c>
      <c r="C508" t="s">
        <v>1071</v>
      </c>
      <c r="D508" t="s">
        <v>113</v>
      </c>
      <c r="E508" s="82">
        <v>45658</v>
      </c>
      <c r="F508" s="82">
        <v>46022</v>
      </c>
      <c r="G508">
        <v>158</v>
      </c>
      <c r="H508">
        <v>115</v>
      </c>
      <c r="I508">
        <f t="shared" si="37"/>
        <v>273</v>
      </c>
      <c r="J508" s="71">
        <v>45658</v>
      </c>
      <c r="L508">
        <v>10928</v>
      </c>
      <c r="N508" s="24">
        <f>IF($H508&gt;265,ROUND($H508*0.15,0),VLOOKUP($H508,'Office of Allowances Appendix B'!$A$1:$E$266,2,FALSE))</f>
        <v>17</v>
      </c>
      <c r="O508" s="24">
        <f>IF($H508&gt;265,ROUND($H508*0.25,0),VLOOKUP($H508,'Office of Allowances Appendix B'!$A$1:$E$266,3,FALSE))</f>
        <v>29</v>
      </c>
      <c r="P508" s="24">
        <f>IF($H508&gt;265,ROUND($H508*0.4,0),VLOOKUP($H508,'Office of Allowances Appendix B'!$A$1:$E$266,4,FALSE))</f>
        <v>46</v>
      </c>
      <c r="Q508" s="24">
        <f t="shared" si="39"/>
        <v>23</v>
      </c>
    </row>
    <row r="509" spans="1:17" x14ac:dyDescent="0.3">
      <c r="A509" t="s">
        <v>1056</v>
      </c>
      <c r="B509" t="s">
        <v>1072</v>
      </c>
      <c r="C509" t="s">
        <v>1073</v>
      </c>
      <c r="D509" t="s">
        <v>113</v>
      </c>
      <c r="E509" s="82">
        <v>45658</v>
      </c>
      <c r="F509" s="82">
        <v>46022</v>
      </c>
      <c r="G509">
        <v>296</v>
      </c>
      <c r="H509">
        <v>151</v>
      </c>
      <c r="I509">
        <f t="shared" si="37"/>
        <v>447</v>
      </c>
      <c r="J509" s="71">
        <v>45658</v>
      </c>
      <c r="L509">
        <v>13967</v>
      </c>
      <c r="N509" s="24">
        <f>IF($H509&gt;265,ROUND($H509*0.15,0),VLOOKUP($H509,'Office of Allowances Appendix B'!$A$1:$E$266,2,FALSE))</f>
        <v>23</v>
      </c>
      <c r="O509" s="24">
        <f>IF($H509&gt;265,ROUND($H509*0.25,0),VLOOKUP($H509,'Office of Allowances Appendix B'!$A$1:$E$266,3,FALSE))</f>
        <v>38</v>
      </c>
      <c r="P509" s="24">
        <f>IF($H509&gt;265,ROUND($H509*0.4,0),VLOOKUP($H509,'Office of Allowances Appendix B'!$A$1:$E$266,4,FALSE))</f>
        <v>60</v>
      </c>
      <c r="Q509" s="24">
        <f t="shared" si="39"/>
        <v>30</v>
      </c>
    </row>
    <row r="510" spans="1:17" x14ac:dyDescent="0.3">
      <c r="A510" t="s">
        <v>1056</v>
      </c>
      <c r="B510" t="s">
        <v>1074</v>
      </c>
      <c r="C510" t="s">
        <v>1075</v>
      </c>
      <c r="D510" t="s">
        <v>113</v>
      </c>
      <c r="E510" s="82">
        <v>45658</v>
      </c>
      <c r="F510" s="82">
        <v>46022</v>
      </c>
      <c r="G510">
        <v>156</v>
      </c>
      <c r="H510">
        <v>102</v>
      </c>
      <c r="I510">
        <f t="shared" si="37"/>
        <v>258</v>
      </c>
      <c r="J510" s="71">
        <v>45658</v>
      </c>
      <c r="L510">
        <v>11460</v>
      </c>
      <c r="N510" s="24">
        <f>IF($H510&gt;265,ROUND($H510*0.15,0),VLOOKUP($H510,'Office of Allowances Appendix B'!$A$1:$E$266,2,FALSE))</f>
        <v>15</v>
      </c>
      <c r="O510" s="24">
        <f>IF($H510&gt;265,ROUND($H510*0.25,0),VLOOKUP($H510,'Office of Allowances Appendix B'!$A$1:$E$266,3,FALSE))</f>
        <v>26</v>
      </c>
      <c r="P510" s="24">
        <f>IF($H510&gt;265,ROUND($H510*0.4,0),VLOOKUP($H510,'Office of Allowances Appendix B'!$A$1:$E$266,4,FALSE))</f>
        <v>41</v>
      </c>
      <c r="Q510" s="24">
        <f t="shared" si="39"/>
        <v>20</v>
      </c>
    </row>
    <row r="511" spans="1:17" x14ac:dyDescent="0.3">
      <c r="A511" t="s">
        <v>1056</v>
      </c>
      <c r="B511" t="s">
        <v>1076</v>
      </c>
      <c r="C511" t="s">
        <v>1077</v>
      </c>
      <c r="D511" t="s">
        <v>113</v>
      </c>
      <c r="E511" s="82">
        <v>45658</v>
      </c>
      <c r="F511" s="82">
        <v>46022</v>
      </c>
      <c r="G511">
        <v>259</v>
      </c>
      <c r="H511">
        <v>122</v>
      </c>
      <c r="I511">
        <f t="shared" si="37"/>
        <v>381</v>
      </c>
      <c r="J511" s="71">
        <v>45658</v>
      </c>
      <c r="L511">
        <v>10164</v>
      </c>
      <c r="N511" s="24">
        <f>IF($H511&gt;265,ROUND($H511*0.15,0),VLOOKUP($H511,'Office of Allowances Appendix B'!$A$1:$E$266,2,FALSE))</f>
        <v>18</v>
      </c>
      <c r="O511" s="24">
        <f>IF($H511&gt;265,ROUND($H511*0.25,0),VLOOKUP($H511,'Office of Allowances Appendix B'!$A$1:$E$266,3,FALSE))</f>
        <v>31</v>
      </c>
      <c r="P511" s="24">
        <f>IF($H511&gt;265,ROUND($H511*0.4,0),VLOOKUP($H511,'Office of Allowances Appendix B'!$A$1:$E$266,4,FALSE))</f>
        <v>49</v>
      </c>
      <c r="Q511" s="24">
        <f t="shared" si="39"/>
        <v>24</v>
      </c>
    </row>
    <row r="512" spans="1:17" x14ac:dyDescent="0.3">
      <c r="A512" t="s">
        <v>1056</v>
      </c>
      <c r="B512" t="s">
        <v>1078</v>
      </c>
      <c r="C512" t="s">
        <v>1079</v>
      </c>
      <c r="E512" s="82">
        <v>45658</v>
      </c>
      <c r="F512" s="82">
        <v>45747</v>
      </c>
      <c r="G512">
        <v>172</v>
      </c>
      <c r="H512">
        <v>121</v>
      </c>
      <c r="I512">
        <f t="shared" si="37"/>
        <v>293</v>
      </c>
      <c r="J512" s="71">
        <v>45658</v>
      </c>
      <c r="L512">
        <v>10930</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49</v>
      </c>
      <c r="Q512" s="24">
        <f t="shared" si="39"/>
        <v>24</v>
      </c>
    </row>
    <row r="513" spans="1:17" x14ac:dyDescent="0.3">
      <c r="A513" t="s">
        <v>1056</v>
      </c>
      <c r="B513" t="s">
        <v>1078</v>
      </c>
      <c r="C513" t="s">
        <v>1079</v>
      </c>
      <c r="D513" t="s">
        <v>113</v>
      </c>
      <c r="E513" s="82">
        <v>45748</v>
      </c>
      <c r="F513" s="82">
        <v>45930</v>
      </c>
      <c r="G513">
        <v>349</v>
      </c>
      <c r="H513">
        <v>138</v>
      </c>
      <c r="I513">
        <f t="shared" si="37"/>
        <v>487</v>
      </c>
      <c r="J513" s="71">
        <v>45658</v>
      </c>
      <c r="L513">
        <v>10930</v>
      </c>
      <c r="N513" s="24">
        <f>IF($H513&gt;265,ROUND($H513*0.15,0),VLOOKUP($H513,'Office of Allowances Appendix B'!$A$1:$E$266,2,FALSE))</f>
        <v>21</v>
      </c>
      <c r="O513" s="24">
        <f>IF($H513&gt;265,ROUND($H513*0.25,0),VLOOKUP($H513,'Office of Allowances Appendix B'!$A$1:$E$266,3,FALSE))</f>
        <v>35</v>
      </c>
      <c r="P513" s="24">
        <f>IF($H513&gt;265,ROUND($H513*0.4,0),VLOOKUP($H513,'Office of Allowances Appendix B'!$A$1:$E$266,4,FALSE))</f>
        <v>55</v>
      </c>
      <c r="Q513" s="24">
        <f t="shared" si="39"/>
        <v>27</v>
      </c>
    </row>
    <row r="514" spans="1:17" x14ac:dyDescent="0.3">
      <c r="A514" t="s">
        <v>1056</v>
      </c>
      <c r="B514" t="s">
        <v>1078</v>
      </c>
      <c r="C514" t="s">
        <v>1079</v>
      </c>
      <c r="D514" t="s">
        <v>140</v>
      </c>
      <c r="E514" s="82">
        <v>45931</v>
      </c>
      <c r="F514" s="82">
        <v>46022</v>
      </c>
      <c r="G514">
        <v>172</v>
      </c>
      <c r="H514">
        <v>121</v>
      </c>
      <c r="I514">
        <f t="shared" si="37"/>
        <v>293</v>
      </c>
      <c r="J514" s="71">
        <v>45658</v>
      </c>
      <c r="L514">
        <v>10930</v>
      </c>
      <c r="N514" s="24">
        <f>IF($H514&gt;265,ROUND($H514*0.15,0),VLOOKUP($H514,'Office of Allowances Appendix B'!$A$1:$E$266,2,FALSE))</f>
        <v>18</v>
      </c>
      <c r="O514" s="24">
        <f>IF($H514&gt;265,ROUND($H514*0.25,0),VLOOKUP($H514,'Office of Allowances Appendix B'!$A$1:$E$266,3,FALSE))</f>
        <v>30</v>
      </c>
      <c r="P514" s="24">
        <f>IF($H514&gt;265,ROUND($H514*0.4,0),VLOOKUP($H514,'Office of Allowances Appendix B'!$A$1:$E$266,4,FALSE))</f>
        <v>49</v>
      </c>
      <c r="Q514" s="24">
        <f t="shared" si="39"/>
        <v>24</v>
      </c>
    </row>
    <row r="515" spans="1:17" x14ac:dyDescent="0.3">
      <c r="A515" t="s">
        <v>1056</v>
      </c>
      <c r="B515" t="s">
        <v>1080</v>
      </c>
      <c r="C515" t="s">
        <v>1081</v>
      </c>
      <c r="D515" t="s">
        <v>113</v>
      </c>
      <c r="E515" s="82">
        <v>45658</v>
      </c>
      <c r="F515" s="82">
        <v>46022</v>
      </c>
      <c r="G515">
        <v>215</v>
      </c>
      <c r="H515">
        <v>109</v>
      </c>
      <c r="I515">
        <f t="shared" si="37"/>
        <v>324</v>
      </c>
      <c r="J515" s="71">
        <v>45658</v>
      </c>
      <c r="L515">
        <v>10165</v>
      </c>
      <c r="N515" s="24">
        <f>IF($H515&gt;265,ROUND($H515*0.15,0),VLOOKUP($H515,'Office of Allowances Appendix B'!$A$1:$E$266,2,FALSE))</f>
        <v>16</v>
      </c>
      <c r="O515" s="24">
        <f>IF($H515&gt;265,ROUND($H515*0.25,0),VLOOKUP($H515,'Office of Allowances Appendix B'!$A$1:$E$266,3,FALSE))</f>
        <v>27</v>
      </c>
      <c r="P515" s="24">
        <f>IF($H515&gt;265,ROUND($H515*0.4,0),VLOOKUP($H515,'Office of Allowances Appendix B'!$A$1:$E$266,4,FALSE))</f>
        <v>44</v>
      </c>
      <c r="Q515" s="24">
        <f t="shared" si="39"/>
        <v>22</v>
      </c>
    </row>
    <row r="516" spans="1:17" x14ac:dyDescent="0.3">
      <c r="A516" t="s">
        <v>1056</v>
      </c>
      <c r="B516" t="s">
        <v>1082</v>
      </c>
      <c r="C516" t="s">
        <v>1083</v>
      </c>
      <c r="D516" t="s">
        <v>113</v>
      </c>
      <c r="E516" s="82">
        <v>45658</v>
      </c>
      <c r="F516" s="82">
        <v>46022</v>
      </c>
      <c r="G516">
        <v>134</v>
      </c>
      <c r="H516">
        <v>97</v>
      </c>
      <c r="I516">
        <f t="shared" si="37"/>
        <v>231</v>
      </c>
      <c r="J516" s="71">
        <v>45658</v>
      </c>
      <c r="L516">
        <v>10931</v>
      </c>
      <c r="N516" s="24">
        <f>IF($H516&gt;265,ROUND($H516*0.15,0),VLOOKUP($H516,'Office of Allowances Appendix B'!$A$1:$E$266,2,FALSE))</f>
        <v>15</v>
      </c>
      <c r="O516" s="24">
        <f>IF($H516&gt;265,ROUND($H516*0.25,0),VLOOKUP($H516,'Office of Allowances Appendix B'!$A$1:$E$266,3,FALSE))</f>
        <v>24</v>
      </c>
      <c r="P516" s="24">
        <f>IF($H516&gt;265,ROUND($H516*0.4,0),VLOOKUP($H516,'Office of Allowances Appendix B'!$A$1:$E$266,4,FALSE))</f>
        <v>39</v>
      </c>
      <c r="Q516" s="24">
        <f t="shared" si="39"/>
        <v>19</v>
      </c>
    </row>
    <row r="517" spans="1:17" x14ac:dyDescent="0.3">
      <c r="A517" t="s">
        <v>1056</v>
      </c>
      <c r="B517" t="s">
        <v>1084</v>
      </c>
      <c r="C517" t="s">
        <v>1085</v>
      </c>
      <c r="D517" t="s">
        <v>113</v>
      </c>
      <c r="E517" s="82">
        <v>45658</v>
      </c>
      <c r="F517" s="82">
        <v>46022</v>
      </c>
      <c r="G517">
        <v>440</v>
      </c>
      <c r="H517">
        <v>167</v>
      </c>
      <c r="I517">
        <f t="shared" si="37"/>
        <v>607</v>
      </c>
      <c r="J517" s="71">
        <v>45689</v>
      </c>
      <c r="L517">
        <v>10166</v>
      </c>
      <c r="N517" s="24">
        <f>IF($H517&gt;265,ROUND($H517*0.15,0),VLOOKUP($H517,'Office of Allowances Appendix B'!$A$1:$E$266,2,FALSE))</f>
        <v>25</v>
      </c>
      <c r="O517" s="24">
        <f>IF($H517&gt;265,ROUND($H517*0.25,0),VLOOKUP($H517,'Office of Allowances Appendix B'!$A$1:$E$266,3,FALSE))</f>
        <v>42</v>
      </c>
      <c r="P517" s="24">
        <f>IF($H517&gt;265,ROUND($H517*0.4,0),VLOOKUP($H517,'Office of Allowances Appendix B'!$A$1:$E$266,4,FALSE))</f>
        <v>67</v>
      </c>
      <c r="Q517" s="24">
        <f t="shared" si="39"/>
        <v>33</v>
      </c>
    </row>
    <row r="518" spans="1:17" x14ac:dyDescent="0.3">
      <c r="A518" t="s">
        <v>1056</v>
      </c>
      <c r="B518" t="s">
        <v>1086</v>
      </c>
      <c r="C518" t="s">
        <v>1087</v>
      </c>
      <c r="D518" t="s">
        <v>113</v>
      </c>
      <c r="E518" s="82">
        <v>45658</v>
      </c>
      <c r="F518" s="82">
        <v>46022</v>
      </c>
      <c r="G518">
        <v>161</v>
      </c>
      <c r="H518">
        <v>85</v>
      </c>
      <c r="I518">
        <f t="shared" si="37"/>
        <v>246</v>
      </c>
      <c r="J518" s="71">
        <v>45658</v>
      </c>
      <c r="L518">
        <v>11465</v>
      </c>
      <c r="N518" s="24">
        <f>IF($H518&gt;265,ROUND($H518*0.15,0),VLOOKUP($H518,'Office of Allowances Appendix B'!$A$1:$E$266,2,FALSE))</f>
        <v>13</v>
      </c>
      <c r="O518" s="24">
        <f>IF($H518&gt;265,ROUND($H518*0.25,0),VLOOKUP($H518,'Office of Allowances Appendix B'!$A$1:$E$266,3,FALSE))</f>
        <v>21</v>
      </c>
      <c r="P518" s="24">
        <f>IF($H518&gt;265,ROUND($H518*0.4,0),VLOOKUP($H518,'Office of Allowances Appendix B'!$A$1:$E$266,4,FALSE))</f>
        <v>34</v>
      </c>
      <c r="Q518" s="24">
        <f t="shared" si="39"/>
        <v>17</v>
      </c>
    </row>
    <row r="519" spans="1:17" x14ac:dyDescent="0.3">
      <c r="A519" t="s">
        <v>1056</v>
      </c>
      <c r="B519" t="s">
        <v>1088</v>
      </c>
      <c r="C519" t="s">
        <v>1089</v>
      </c>
      <c r="D519" t="s">
        <v>113</v>
      </c>
      <c r="E519" s="82">
        <v>45658</v>
      </c>
      <c r="F519" s="82">
        <v>46022</v>
      </c>
      <c r="G519">
        <v>336</v>
      </c>
      <c r="H519">
        <v>151</v>
      </c>
      <c r="I519">
        <f t="shared" si="37"/>
        <v>487</v>
      </c>
      <c r="J519" s="71">
        <v>45658</v>
      </c>
      <c r="L519">
        <v>10167</v>
      </c>
      <c r="N519" s="24">
        <f>IF($H519&gt;265,ROUND($H519*0.15,0),VLOOKUP($H519,'Office of Allowances Appendix B'!$A$1:$E$266,2,FALSE))</f>
        <v>23</v>
      </c>
      <c r="O519" s="24">
        <f>IF($H519&gt;265,ROUND($H519*0.25,0),VLOOKUP($H519,'Office of Allowances Appendix B'!$A$1:$E$266,3,FALSE))</f>
        <v>38</v>
      </c>
      <c r="P519" s="24">
        <f>IF($H519&gt;265,ROUND($H519*0.4,0),VLOOKUP($H519,'Office of Allowances Appendix B'!$A$1:$E$266,4,FALSE))</f>
        <v>60</v>
      </c>
      <c r="Q519" s="24">
        <f t="shared" si="39"/>
        <v>30</v>
      </c>
    </row>
    <row r="520" spans="1:17" x14ac:dyDescent="0.3">
      <c r="A520" t="s">
        <v>1056</v>
      </c>
      <c r="B520" t="s">
        <v>1090</v>
      </c>
      <c r="C520" t="s">
        <v>1091</v>
      </c>
      <c r="D520" t="s">
        <v>113</v>
      </c>
      <c r="E520" s="82">
        <v>45658</v>
      </c>
      <c r="F520" s="82">
        <v>46022</v>
      </c>
      <c r="G520">
        <v>284</v>
      </c>
      <c r="H520">
        <v>135</v>
      </c>
      <c r="I520">
        <f t="shared" si="37"/>
        <v>419</v>
      </c>
      <c r="J520" s="71">
        <v>45658</v>
      </c>
      <c r="L520">
        <v>10168</v>
      </c>
      <c r="N520" s="24">
        <f>IF($H520&gt;265,ROUND($H520*0.15,0),VLOOKUP($H520,'Office of Allowances Appendix B'!$A$1:$E$266,2,FALSE))</f>
        <v>20</v>
      </c>
      <c r="O520" s="24">
        <f>IF($H520&gt;265,ROUND($H520*0.25,0),VLOOKUP($H520,'Office of Allowances Appendix B'!$A$1:$E$266,3,FALSE))</f>
        <v>34</v>
      </c>
      <c r="P520" s="24">
        <f>IF($H520&gt;265,ROUND($H520*0.4,0),VLOOKUP($H520,'Office of Allowances Appendix B'!$A$1:$E$266,4,FALSE))</f>
        <v>54</v>
      </c>
      <c r="Q520" s="24">
        <f t="shared" si="39"/>
        <v>27</v>
      </c>
    </row>
    <row r="521" spans="1:17" x14ac:dyDescent="0.3">
      <c r="A521" t="s">
        <v>1056</v>
      </c>
      <c r="B521" t="s">
        <v>1092</v>
      </c>
      <c r="C521" t="s">
        <v>1093</v>
      </c>
      <c r="D521" t="s">
        <v>113</v>
      </c>
      <c r="E521" s="82">
        <v>45658</v>
      </c>
      <c r="F521" s="82">
        <v>46022</v>
      </c>
      <c r="G521">
        <v>129</v>
      </c>
      <c r="H521">
        <v>85</v>
      </c>
      <c r="I521">
        <f t="shared" si="37"/>
        <v>214</v>
      </c>
      <c r="J521" s="71">
        <v>45658</v>
      </c>
      <c r="L521">
        <v>10933</v>
      </c>
      <c r="N521" s="24">
        <f>IF($H521&gt;265,ROUND($H521*0.15,0),VLOOKUP($H521,'Office of Allowances Appendix B'!$A$1:$E$266,2,FALSE))</f>
        <v>13</v>
      </c>
      <c r="O521" s="24">
        <f>IF($H521&gt;265,ROUND($H521*0.25,0),VLOOKUP($H521,'Office of Allowances Appendix B'!$A$1:$E$266,3,FALSE))</f>
        <v>21</v>
      </c>
      <c r="P521" s="24">
        <f>IF($H521&gt;265,ROUND($H521*0.4,0),VLOOKUP($H521,'Office of Allowances Appendix B'!$A$1:$E$266,4,FALSE))</f>
        <v>34</v>
      </c>
      <c r="Q521" s="24">
        <f t="shared" si="39"/>
        <v>17</v>
      </c>
    </row>
    <row r="522" spans="1:17" x14ac:dyDescent="0.3">
      <c r="A522" t="s">
        <v>1056</v>
      </c>
      <c r="B522" t="s">
        <v>1094</v>
      </c>
      <c r="C522" t="s">
        <v>1095</v>
      </c>
      <c r="D522" t="s">
        <v>113</v>
      </c>
      <c r="E522" s="82">
        <v>45658</v>
      </c>
      <c r="F522" s="82">
        <v>46022</v>
      </c>
      <c r="G522">
        <v>135</v>
      </c>
      <c r="H522">
        <v>96</v>
      </c>
      <c r="I522">
        <f t="shared" si="37"/>
        <v>231</v>
      </c>
      <c r="J522" s="71">
        <v>45658</v>
      </c>
      <c r="L522">
        <v>11468</v>
      </c>
      <c r="N522" s="24">
        <f>IF($H522&gt;265,ROUND($H522*0.15,0),VLOOKUP($H522,'Office of Allowances Appendix B'!$A$1:$E$266,2,FALSE))</f>
        <v>14</v>
      </c>
      <c r="O522" s="24">
        <f>IF($H522&gt;265,ROUND($H522*0.25,0),VLOOKUP($H522,'Office of Allowances Appendix B'!$A$1:$E$266,3,FALSE))</f>
        <v>24</v>
      </c>
      <c r="P522" s="24">
        <f>IF($H522&gt;265,ROUND($H522*0.4,0),VLOOKUP($H522,'Office of Allowances Appendix B'!$A$1:$E$266,4,FALSE))</f>
        <v>39</v>
      </c>
      <c r="Q522" s="24">
        <f t="shared" si="39"/>
        <v>19</v>
      </c>
    </row>
    <row r="523" spans="1:17" x14ac:dyDescent="0.3">
      <c r="A523" t="s">
        <v>1056</v>
      </c>
      <c r="B523" t="s">
        <v>1096</v>
      </c>
      <c r="C523" t="s">
        <v>1097</v>
      </c>
      <c r="D523" t="s">
        <v>113</v>
      </c>
      <c r="E523" s="82">
        <v>45658</v>
      </c>
      <c r="F523" s="82">
        <v>46022</v>
      </c>
      <c r="G523">
        <v>158</v>
      </c>
      <c r="H523">
        <v>103</v>
      </c>
      <c r="I523">
        <f t="shared" si="37"/>
        <v>261</v>
      </c>
      <c r="J523" s="71">
        <v>45658</v>
      </c>
      <c r="L523">
        <v>11470</v>
      </c>
      <c r="N523" s="24">
        <f>IF($H523&gt;265,ROUND($H523*0.15,0),VLOOKUP($H523,'Office of Allowances Appendix B'!$A$1:$E$266,2,FALSE))</f>
        <v>15</v>
      </c>
      <c r="O523" s="24">
        <f>IF($H523&gt;265,ROUND($H523*0.25,0),VLOOKUP($H523,'Office of Allowances Appendix B'!$A$1:$E$266,3,FALSE))</f>
        <v>26</v>
      </c>
      <c r="P523" s="24">
        <f>IF($H523&gt;265,ROUND($H523*0.4,0),VLOOKUP($H523,'Office of Allowances Appendix B'!$A$1:$E$266,4,FALSE))</f>
        <v>41</v>
      </c>
      <c r="Q523" s="24">
        <f t="shared" ref="Q523" si="40">H523-SUM(N523:P523)</f>
        <v>21</v>
      </c>
    </row>
    <row r="524" spans="1:17" x14ac:dyDescent="0.3">
      <c r="A524" t="s">
        <v>1056</v>
      </c>
      <c r="B524" t="s">
        <v>1098</v>
      </c>
      <c r="C524" t="s">
        <v>1099</v>
      </c>
      <c r="D524" t="s">
        <v>113</v>
      </c>
      <c r="E524" s="82">
        <v>45658</v>
      </c>
      <c r="F524" s="82">
        <v>46022</v>
      </c>
      <c r="G524">
        <v>168</v>
      </c>
      <c r="H524">
        <v>114</v>
      </c>
      <c r="I524">
        <f t="shared" si="37"/>
        <v>282</v>
      </c>
      <c r="J524" s="71">
        <v>45658</v>
      </c>
      <c r="L524">
        <v>10935</v>
      </c>
      <c r="N524" s="24">
        <f>IF($H524&gt;265,ROUND($H524*0.15,0),VLOOKUP($H524,'Office of Allowances Appendix B'!$A$1:$E$266,2,FALSE))</f>
        <v>17</v>
      </c>
      <c r="O524" s="24">
        <f>IF($H524&gt;265,ROUND($H524*0.25,0),VLOOKUP($H524,'Office of Allowances Appendix B'!$A$1:$E$266,3,FALSE))</f>
        <v>29</v>
      </c>
      <c r="P524" s="24">
        <f>IF($H524&gt;265,ROUND($H524*0.4,0),VLOOKUP($H524,'Office of Allowances Appendix B'!$A$1:$E$266,4,FALSE))</f>
        <v>45</v>
      </c>
      <c r="Q524" s="24">
        <f t="shared" si="39"/>
        <v>23</v>
      </c>
    </row>
    <row r="525" spans="1:17" x14ac:dyDescent="0.3">
      <c r="A525" t="s">
        <v>1056</v>
      </c>
      <c r="B525" t="s">
        <v>1100</v>
      </c>
      <c r="C525" t="s">
        <v>1101</v>
      </c>
      <c r="D525" t="s">
        <v>113</v>
      </c>
      <c r="E525" s="82">
        <v>45658</v>
      </c>
      <c r="F525" s="82">
        <v>46022</v>
      </c>
      <c r="G525">
        <v>437</v>
      </c>
      <c r="H525">
        <v>159</v>
      </c>
      <c r="I525">
        <f t="shared" si="37"/>
        <v>596</v>
      </c>
      <c r="J525" s="71">
        <v>45658</v>
      </c>
      <c r="L525">
        <v>10163</v>
      </c>
      <c r="N525" s="24">
        <f>IF($H525&gt;265,ROUND($H525*0.15,0),VLOOKUP($H525,'Office of Allowances Appendix B'!$A$1:$E$266,2,FALSE))</f>
        <v>24</v>
      </c>
      <c r="O525" s="24">
        <f>IF($H525&gt;265,ROUND($H525*0.25,0),VLOOKUP($H525,'Office of Allowances Appendix B'!$A$1:$E$266,3,FALSE))</f>
        <v>40</v>
      </c>
      <c r="P525" s="24">
        <f>IF($H525&gt;265,ROUND($H525*0.4,0),VLOOKUP($H525,'Office of Allowances Appendix B'!$A$1:$E$266,4,FALSE))</f>
        <v>64</v>
      </c>
      <c r="Q525" s="24">
        <f t="shared" si="39"/>
        <v>31</v>
      </c>
    </row>
    <row r="526" spans="1:17" x14ac:dyDescent="0.3">
      <c r="A526" t="s">
        <v>1056</v>
      </c>
      <c r="B526" t="s">
        <v>1102</v>
      </c>
      <c r="C526" t="s">
        <v>1103</v>
      </c>
      <c r="D526" t="s">
        <v>113</v>
      </c>
      <c r="E526" s="82">
        <v>45658</v>
      </c>
      <c r="F526" s="82">
        <v>46022</v>
      </c>
      <c r="G526">
        <v>247</v>
      </c>
      <c r="H526">
        <v>107</v>
      </c>
      <c r="I526">
        <f t="shared" si="37"/>
        <v>354</v>
      </c>
      <c r="J526" s="71">
        <v>45658</v>
      </c>
      <c r="L526">
        <v>11471</v>
      </c>
      <c r="N526" s="24">
        <f>IF($H526&gt;265,ROUND($H526*0.15,0),VLOOKUP($H526,'Office of Allowances Appendix B'!$A$1:$E$266,2,FALSE))</f>
        <v>16</v>
      </c>
      <c r="O526" s="24">
        <f>IF($H526&gt;265,ROUND($H526*0.25,0),VLOOKUP($H526,'Office of Allowances Appendix B'!$A$1:$E$266,3,FALSE))</f>
        <v>27</v>
      </c>
      <c r="P526" s="24">
        <f>IF($H526&gt;265,ROUND($H526*0.4,0),VLOOKUP($H526,'Office of Allowances Appendix B'!$A$1:$E$266,4,FALSE))</f>
        <v>43</v>
      </c>
      <c r="Q526" s="24">
        <f t="shared" si="39"/>
        <v>21</v>
      </c>
    </row>
    <row r="527" spans="1:17" x14ac:dyDescent="0.3">
      <c r="A527" t="s">
        <v>1056</v>
      </c>
      <c r="B527" t="s">
        <v>1104</v>
      </c>
      <c r="C527" t="s">
        <v>1105</v>
      </c>
      <c r="D527" t="s">
        <v>113</v>
      </c>
      <c r="E527" s="82">
        <v>45658</v>
      </c>
      <c r="F527" s="82">
        <v>46022</v>
      </c>
      <c r="G527">
        <v>158</v>
      </c>
      <c r="H527">
        <v>115</v>
      </c>
      <c r="I527">
        <f t="shared" si="37"/>
        <v>273</v>
      </c>
      <c r="J527" s="71">
        <v>45658</v>
      </c>
      <c r="L527">
        <v>11473</v>
      </c>
      <c r="N527" s="24">
        <f>IF($H527&gt;265,ROUND($H527*0.15,0),VLOOKUP($H527,'Office of Allowances Appendix B'!$A$1:$E$266,2,FALSE))</f>
        <v>17</v>
      </c>
      <c r="O527" s="24">
        <f>IF($H527&gt;265,ROUND($H527*0.25,0),VLOOKUP($H527,'Office of Allowances Appendix B'!$A$1:$E$266,3,FALSE))</f>
        <v>29</v>
      </c>
      <c r="P527" s="24">
        <f>IF($H527&gt;265,ROUND($H527*0.4,0),VLOOKUP($H527,'Office of Allowances Appendix B'!$A$1:$E$266,4,FALSE))</f>
        <v>46</v>
      </c>
      <c r="Q527" s="24">
        <f t="shared" si="39"/>
        <v>23</v>
      </c>
    </row>
    <row r="528" spans="1:17" x14ac:dyDescent="0.3">
      <c r="A528" t="s">
        <v>1056</v>
      </c>
      <c r="B528" t="s">
        <v>1106</v>
      </c>
      <c r="C528" t="s">
        <v>1107</v>
      </c>
      <c r="D528" t="s">
        <v>113</v>
      </c>
      <c r="E528" s="82">
        <v>45658</v>
      </c>
      <c r="F528" s="82">
        <v>46022</v>
      </c>
      <c r="G528">
        <v>172</v>
      </c>
      <c r="H528">
        <v>102</v>
      </c>
      <c r="I528">
        <f t="shared" si="37"/>
        <v>274</v>
      </c>
      <c r="J528" s="71">
        <v>45658</v>
      </c>
      <c r="L528">
        <v>13847</v>
      </c>
      <c r="N528" s="24">
        <f>IF($H528&gt;265,ROUND($H528*0.15,0),VLOOKUP($H528,'Office of Allowances Appendix B'!$A$1:$E$266,2,FALSE))</f>
        <v>15</v>
      </c>
      <c r="O528" s="24">
        <f>IF($H528&gt;265,ROUND($H528*0.25,0),VLOOKUP($H528,'Office of Allowances Appendix B'!$A$1:$E$266,3,FALSE))</f>
        <v>26</v>
      </c>
      <c r="P528" s="24">
        <f>IF($H528&gt;265,ROUND($H528*0.4,0),VLOOKUP($H528,'Office of Allowances Appendix B'!$A$1:$E$266,4,FALSE))</f>
        <v>41</v>
      </c>
      <c r="Q528" s="24">
        <f t="shared" si="39"/>
        <v>20</v>
      </c>
    </row>
    <row r="529" spans="1:17" x14ac:dyDescent="0.3">
      <c r="A529" t="s">
        <v>1056</v>
      </c>
      <c r="B529" t="s">
        <v>1108</v>
      </c>
      <c r="C529" t="s">
        <v>1109</v>
      </c>
      <c r="D529" t="s">
        <v>113</v>
      </c>
      <c r="E529" s="82">
        <v>45658</v>
      </c>
      <c r="F529" s="82">
        <v>46022</v>
      </c>
      <c r="G529">
        <v>352</v>
      </c>
      <c r="H529">
        <v>132</v>
      </c>
      <c r="I529">
        <f t="shared" si="37"/>
        <v>484</v>
      </c>
      <c r="J529" s="71">
        <v>45658</v>
      </c>
      <c r="L529">
        <v>12157</v>
      </c>
      <c r="N529" s="24">
        <f>IF($H529&gt;265,ROUND($H529*0.15,0),VLOOKUP($H529,'Office of Allowances Appendix B'!$A$1:$E$266,2,FALSE))</f>
        <v>20</v>
      </c>
      <c r="O529" s="24">
        <f>IF($H529&gt;265,ROUND($H529*0.25,0),VLOOKUP($H529,'Office of Allowances Appendix B'!$A$1:$E$266,3,FALSE))</f>
        <v>33</v>
      </c>
      <c r="P529" s="24">
        <f>IF($H529&gt;265,ROUND($H529*0.4,0),VLOOKUP($H529,'Office of Allowances Appendix B'!$A$1:$E$266,4,FALSE))</f>
        <v>53</v>
      </c>
      <c r="Q529" s="24">
        <f t="shared" si="39"/>
        <v>26</v>
      </c>
    </row>
    <row r="530" spans="1:17" x14ac:dyDescent="0.3">
      <c r="A530" t="s">
        <v>1056</v>
      </c>
      <c r="B530" t="s">
        <v>1110</v>
      </c>
      <c r="C530" t="s">
        <v>1111</v>
      </c>
      <c r="D530" t="s">
        <v>113</v>
      </c>
      <c r="E530" s="82">
        <v>45658</v>
      </c>
      <c r="F530" s="82">
        <v>46022</v>
      </c>
      <c r="G530">
        <v>269</v>
      </c>
      <c r="H530">
        <v>129</v>
      </c>
      <c r="I530">
        <f t="shared" si="37"/>
        <v>398</v>
      </c>
      <c r="J530" s="71">
        <v>45658</v>
      </c>
      <c r="L530">
        <v>10170</v>
      </c>
      <c r="N530" s="24">
        <f>IF($H530&gt;265,ROUND($H530*0.15,0),VLOOKUP($H530,'Office of Allowances Appendix B'!$A$1:$E$266,2,FALSE))</f>
        <v>19</v>
      </c>
      <c r="O530" s="24">
        <f>IF($H530&gt;265,ROUND($H530*0.25,0),VLOOKUP($H530,'Office of Allowances Appendix B'!$A$1:$E$266,3,FALSE))</f>
        <v>32</v>
      </c>
      <c r="P530" s="24">
        <f>IF($H530&gt;265,ROUND($H530*0.4,0),VLOOKUP($H530,'Office of Allowances Appendix B'!$A$1:$E$266,4,FALSE))</f>
        <v>52</v>
      </c>
      <c r="Q530" s="24">
        <f t="shared" si="39"/>
        <v>26</v>
      </c>
    </row>
    <row r="531" spans="1:17" x14ac:dyDescent="0.3">
      <c r="A531" t="s">
        <v>1056</v>
      </c>
      <c r="B531" t="s">
        <v>1112</v>
      </c>
      <c r="C531" t="s">
        <v>1113</v>
      </c>
      <c r="D531" t="s">
        <v>113</v>
      </c>
      <c r="E531" s="82">
        <v>45658</v>
      </c>
      <c r="F531" s="82">
        <v>46022</v>
      </c>
      <c r="G531">
        <v>358</v>
      </c>
      <c r="H531">
        <v>199</v>
      </c>
      <c r="I531">
        <f t="shared" si="37"/>
        <v>557</v>
      </c>
      <c r="J531" s="71">
        <v>45658</v>
      </c>
      <c r="L531">
        <v>11479</v>
      </c>
      <c r="N531" s="24">
        <f>IF($H531&gt;265,ROUND($H531*0.15,0),VLOOKUP($H531,'Office of Allowances Appendix B'!$A$1:$E$266,2,FALSE))</f>
        <v>30</v>
      </c>
      <c r="O531" s="24">
        <f>IF($H531&gt;265,ROUND($H531*0.25,0),VLOOKUP($H531,'Office of Allowances Appendix B'!$A$1:$E$266,3,FALSE))</f>
        <v>50</v>
      </c>
      <c r="P531" s="24">
        <f>IF($H531&gt;265,ROUND($H531*0.4,0),VLOOKUP($H531,'Office of Allowances Appendix B'!$A$1:$E$266,4,FALSE))</f>
        <v>80</v>
      </c>
      <c r="Q531" s="24">
        <f t="shared" si="39"/>
        <v>39</v>
      </c>
    </row>
    <row r="532" spans="1:17" x14ac:dyDescent="0.3">
      <c r="A532" t="s">
        <v>1056</v>
      </c>
      <c r="B532" t="s">
        <v>1114</v>
      </c>
      <c r="C532" t="s">
        <v>1115</v>
      </c>
      <c r="D532" t="s">
        <v>113</v>
      </c>
      <c r="E532" s="82">
        <v>45658</v>
      </c>
      <c r="F532" s="82">
        <v>46022</v>
      </c>
      <c r="G532">
        <v>172</v>
      </c>
      <c r="H532">
        <v>82</v>
      </c>
      <c r="I532">
        <f t="shared" si="37"/>
        <v>254</v>
      </c>
      <c r="J532" s="71">
        <v>45658</v>
      </c>
      <c r="L532">
        <v>10936</v>
      </c>
      <c r="N532" s="24">
        <f>IF($H532&gt;265,ROUND($H532*0.15,0),VLOOKUP($H532,'Office of Allowances Appendix B'!$A$1:$E$266,2,FALSE))</f>
        <v>12</v>
      </c>
      <c r="O532" s="24">
        <f>IF($H532&gt;265,ROUND($H532*0.25,0),VLOOKUP($H532,'Office of Allowances Appendix B'!$A$1:$E$266,3,FALSE))</f>
        <v>21</v>
      </c>
      <c r="P532" s="24">
        <f>IF($H532&gt;265,ROUND($H532*0.4,0),VLOOKUP($H532,'Office of Allowances Appendix B'!$A$1:$E$266,4,FALSE))</f>
        <v>33</v>
      </c>
      <c r="Q532" s="24">
        <f t="shared" si="39"/>
        <v>16</v>
      </c>
    </row>
    <row r="533" spans="1:17" x14ac:dyDescent="0.3">
      <c r="A533" t="s">
        <v>1056</v>
      </c>
      <c r="B533" t="s">
        <v>1116</v>
      </c>
      <c r="C533" t="s">
        <v>1117</v>
      </c>
      <c r="D533" t="s">
        <v>113</v>
      </c>
      <c r="E533" s="82">
        <v>45658</v>
      </c>
      <c r="F533" s="82">
        <v>46022</v>
      </c>
      <c r="G533">
        <v>212</v>
      </c>
      <c r="H533">
        <v>114</v>
      </c>
      <c r="I533">
        <f t="shared" si="37"/>
        <v>326</v>
      </c>
      <c r="J533" s="71">
        <v>45658</v>
      </c>
      <c r="L533">
        <v>10937</v>
      </c>
      <c r="N533" s="24">
        <f>IF($H533&gt;265,ROUND($H533*0.15,0),VLOOKUP($H533,'Office of Allowances Appendix B'!$A$1:$E$266,2,FALSE))</f>
        <v>17</v>
      </c>
      <c r="O533" s="24">
        <f>IF($H533&gt;265,ROUND($H533*0.25,0),VLOOKUP($H533,'Office of Allowances Appendix B'!$A$1:$E$266,3,FALSE))</f>
        <v>29</v>
      </c>
      <c r="P533" s="24">
        <f>IF($H533&gt;265,ROUND($H533*0.4,0),VLOOKUP($H533,'Office of Allowances Appendix B'!$A$1:$E$266,4,FALSE))</f>
        <v>45</v>
      </c>
      <c r="Q533" s="24">
        <f t="shared" si="39"/>
        <v>23</v>
      </c>
    </row>
    <row r="534" spans="1:17" x14ac:dyDescent="0.3">
      <c r="A534" t="s">
        <v>1118</v>
      </c>
      <c r="B534" t="s">
        <v>109</v>
      </c>
      <c r="C534" t="s">
        <v>1119</v>
      </c>
      <c r="D534" t="s">
        <v>113</v>
      </c>
      <c r="E534" s="82">
        <v>45658</v>
      </c>
      <c r="F534" s="82">
        <v>46022</v>
      </c>
      <c r="G534">
        <v>220</v>
      </c>
      <c r="H534">
        <v>99</v>
      </c>
      <c r="I534">
        <f t="shared" si="37"/>
        <v>319</v>
      </c>
      <c r="J534" s="71">
        <v>45597</v>
      </c>
      <c r="L534">
        <v>11861</v>
      </c>
      <c r="N534" s="24">
        <f>IF($H534&gt;265,ROUND($H534*0.15,0),VLOOKUP($H534,'Office of Allowances Appendix B'!$A$1:$E$266,2,FALSE))</f>
        <v>15</v>
      </c>
      <c r="O534" s="24">
        <f>IF($H534&gt;265,ROUND($H534*0.25,0),VLOOKUP($H534,'Office of Allowances Appendix B'!$A$1:$E$266,3,FALSE))</f>
        <v>25</v>
      </c>
      <c r="P534" s="24">
        <f>IF($H534&gt;265,ROUND($H534*0.4,0),VLOOKUP($H534,'Office of Allowances Appendix B'!$A$1:$E$266,4,FALSE))</f>
        <v>40</v>
      </c>
      <c r="Q534" s="24">
        <f t="shared" si="39"/>
        <v>19</v>
      </c>
    </row>
    <row r="535" spans="1:17" x14ac:dyDescent="0.3">
      <c r="A535" t="s">
        <v>1118</v>
      </c>
      <c r="B535" t="s">
        <v>1120</v>
      </c>
      <c r="C535" t="s">
        <v>1121</v>
      </c>
      <c r="D535" t="s">
        <v>113</v>
      </c>
      <c r="E535" s="82">
        <v>45658</v>
      </c>
      <c r="F535" s="82">
        <v>46022</v>
      </c>
      <c r="G535">
        <v>220</v>
      </c>
      <c r="H535">
        <v>99</v>
      </c>
      <c r="I535">
        <f t="shared" si="37"/>
        <v>319</v>
      </c>
      <c r="J535" s="71">
        <v>45597</v>
      </c>
      <c r="L535">
        <v>10068</v>
      </c>
      <c r="N535" s="24">
        <f>IF($H535&gt;265,ROUND($H535*0.15,0),VLOOKUP($H535,'Office of Allowances Appendix B'!$A$1:$E$266,2,FALSE))</f>
        <v>15</v>
      </c>
      <c r="O535" s="24">
        <f>IF($H535&gt;265,ROUND($H535*0.25,0),VLOOKUP($H535,'Office of Allowances Appendix B'!$A$1:$E$266,3,FALSE))</f>
        <v>25</v>
      </c>
      <c r="P535" s="24">
        <f>IF($H535&gt;265,ROUND($H535*0.4,0),VLOOKUP($H535,'Office of Allowances Appendix B'!$A$1:$E$266,4,FALSE))</f>
        <v>40</v>
      </c>
      <c r="Q535" s="24">
        <f t="shared" si="39"/>
        <v>19</v>
      </c>
    </row>
    <row r="536" spans="1:17" x14ac:dyDescent="0.3">
      <c r="A536" t="s">
        <v>1122</v>
      </c>
      <c r="B536" t="s">
        <v>109</v>
      </c>
      <c r="C536" t="s">
        <v>1123</v>
      </c>
      <c r="D536" t="s">
        <v>113</v>
      </c>
      <c r="E536" s="82">
        <v>45658</v>
      </c>
      <c r="F536" s="82">
        <v>46022</v>
      </c>
      <c r="G536">
        <v>107</v>
      </c>
      <c r="H536">
        <v>66</v>
      </c>
      <c r="I536">
        <f t="shared" ref="I536:I602" si="41">G536+H536</f>
        <v>173</v>
      </c>
      <c r="J536" s="71">
        <v>45689</v>
      </c>
      <c r="L536">
        <v>11795</v>
      </c>
      <c r="N536" s="24">
        <f>IF($H536&gt;265,ROUND($H536*0.15,0),VLOOKUP($H536,'Office of Allowances Appendix B'!$A$1:$E$266,2,FALSE))</f>
        <v>10</v>
      </c>
      <c r="O536" s="24">
        <f>IF($H536&gt;265,ROUND($H536*0.25,0),VLOOKUP($H536,'Office of Allowances Appendix B'!$A$1:$E$266,3,FALSE))</f>
        <v>17</v>
      </c>
      <c r="P536" s="24">
        <f>IF($H536&gt;265,ROUND($H536*0.4,0),VLOOKUP($H536,'Office of Allowances Appendix B'!$A$1:$E$266,4,FALSE))</f>
        <v>26</v>
      </c>
      <c r="Q536" s="24">
        <f t="shared" si="39"/>
        <v>13</v>
      </c>
    </row>
    <row r="537" spans="1:17" x14ac:dyDescent="0.3">
      <c r="A537" t="s">
        <v>1122</v>
      </c>
      <c r="B537" t="s">
        <v>1124</v>
      </c>
      <c r="C537" t="s">
        <v>1125</v>
      </c>
      <c r="D537" t="s">
        <v>113</v>
      </c>
      <c r="E537" s="82">
        <v>45658</v>
      </c>
      <c r="F537" s="82">
        <v>46022</v>
      </c>
      <c r="G537">
        <v>199</v>
      </c>
      <c r="H537">
        <v>107</v>
      </c>
      <c r="I537">
        <f t="shared" si="41"/>
        <v>306</v>
      </c>
      <c r="J537" s="71">
        <v>45689</v>
      </c>
      <c r="L537">
        <v>11268</v>
      </c>
      <c r="N537" s="24">
        <f>IF($H537&gt;265,ROUND($H537*0.15,0),VLOOKUP($H537,'Office of Allowances Appendix B'!$A$1:$E$266,2,FALSE))</f>
        <v>16</v>
      </c>
      <c r="O537" s="24">
        <f>IF($H537&gt;265,ROUND($H537*0.25,0),VLOOKUP($H537,'Office of Allowances Appendix B'!$A$1:$E$266,3,FALSE))</f>
        <v>27</v>
      </c>
      <c r="P537" s="24">
        <f>IF($H537&gt;265,ROUND($H537*0.4,0),VLOOKUP($H537,'Office of Allowances Appendix B'!$A$1:$E$266,4,FALSE))</f>
        <v>43</v>
      </c>
      <c r="Q537" s="24">
        <f t="shared" si="39"/>
        <v>21</v>
      </c>
    </row>
    <row r="538" spans="1:17" x14ac:dyDescent="0.3">
      <c r="A538" t="s">
        <v>1122</v>
      </c>
      <c r="B538" t="s">
        <v>1126</v>
      </c>
      <c r="C538" t="s">
        <v>1127</v>
      </c>
      <c r="D538" t="s">
        <v>113</v>
      </c>
      <c r="E538" s="82">
        <v>45658</v>
      </c>
      <c r="F538" s="82">
        <v>46022</v>
      </c>
      <c r="G538">
        <v>199</v>
      </c>
      <c r="H538">
        <v>107</v>
      </c>
      <c r="I538">
        <f t="shared" si="41"/>
        <v>306</v>
      </c>
      <c r="J538" s="71">
        <v>45689</v>
      </c>
      <c r="L538">
        <v>11270</v>
      </c>
      <c r="N538" s="24">
        <f>IF($H538&gt;265,ROUND($H538*0.15,0),VLOOKUP($H538,'Office of Allowances Appendix B'!$A$1:$E$266,2,FALSE))</f>
        <v>16</v>
      </c>
      <c r="O538" s="24">
        <f>IF($H538&gt;265,ROUND($H538*0.25,0),VLOOKUP($H538,'Office of Allowances Appendix B'!$A$1:$E$266,3,FALSE))</f>
        <v>27</v>
      </c>
      <c r="P538" s="24">
        <f>IF($H538&gt;265,ROUND($H538*0.4,0),VLOOKUP($H538,'Office of Allowances Appendix B'!$A$1:$E$266,4,FALSE))</f>
        <v>43</v>
      </c>
      <c r="Q538" s="24">
        <f t="shared" si="39"/>
        <v>21</v>
      </c>
    </row>
    <row r="539" spans="1:17" x14ac:dyDescent="0.3">
      <c r="A539" t="s">
        <v>1122</v>
      </c>
      <c r="B539" t="s">
        <v>1128</v>
      </c>
      <c r="C539" t="s">
        <v>1129</v>
      </c>
      <c r="D539" t="s">
        <v>113</v>
      </c>
      <c r="E539" s="82">
        <v>45658</v>
      </c>
      <c r="F539" s="82">
        <v>46022</v>
      </c>
      <c r="G539">
        <v>75</v>
      </c>
      <c r="H539">
        <v>61</v>
      </c>
      <c r="I539">
        <f t="shared" si="41"/>
        <v>136</v>
      </c>
      <c r="J539" s="71">
        <v>45689</v>
      </c>
      <c r="L539">
        <v>11326</v>
      </c>
      <c r="N539" s="24">
        <f>IF($H539&gt;265,ROUND($H539*0.15,0),VLOOKUP($H539,'Office of Allowances Appendix B'!$A$1:$E$266,2,FALSE))</f>
        <v>9</v>
      </c>
      <c r="O539" s="24">
        <f>IF($H539&gt;265,ROUND($H539*0.25,0),VLOOKUP($H539,'Office of Allowances Appendix B'!$A$1:$E$266,3,FALSE))</f>
        <v>15</v>
      </c>
      <c r="P539" s="24">
        <f>IF($H539&gt;265,ROUND($H539*0.4,0),VLOOKUP($H539,'Office of Allowances Appendix B'!$A$1:$E$266,4,FALSE))</f>
        <v>25</v>
      </c>
      <c r="Q539" s="24">
        <f t="shared" si="39"/>
        <v>12</v>
      </c>
    </row>
    <row r="540" spans="1:17" x14ac:dyDescent="0.3">
      <c r="A540" t="s">
        <v>1122</v>
      </c>
      <c r="B540" t="s">
        <v>1130</v>
      </c>
      <c r="C540" t="s">
        <v>1131</v>
      </c>
      <c r="D540" t="s">
        <v>113</v>
      </c>
      <c r="E540" s="82">
        <v>45658</v>
      </c>
      <c r="F540" s="82">
        <v>46022</v>
      </c>
      <c r="G540">
        <v>112</v>
      </c>
      <c r="H540">
        <v>112</v>
      </c>
      <c r="I540">
        <f t="shared" si="41"/>
        <v>224</v>
      </c>
      <c r="J540" s="71">
        <v>45689</v>
      </c>
      <c r="L540">
        <v>11327</v>
      </c>
      <c r="N540" s="24">
        <f>IF($H540&gt;265,ROUND($H540*0.15,0),VLOOKUP($H540,'Office of Allowances Appendix B'!$A$1:$E$266,2,FALSE))</f>
        <v>17</v>
      </c>
      <c r="O540" s="24">
        <f>IF($H540&gt;265,ROUND($H540*0.25,0),VLOOKUP($H540,'Office of Allowances Appendix B'!$A$1:$E$266,3,FALSE))</f>
        <v>28</v>
      </c>
      <c r="P540" s="24">
        <f>IF($H540&gt;265,ROUND($H540*0.4,0),VLOOKUP($H540,'Office of Allowances Appendix B'!$A$1:$E$266,4,FALSE))</f>
        <v>45</v>
      </c>
      <c r="Q540" s="24">
        <f t="shared" si="39"/>
        <v>22</v>
      </c>
    </row>
    <row r="541" spans="1:17" x14ac:dyDescent="0.3">
      <c r="A541" t="s">
        <v>1122</v>
      </c>
      <c r="B541" t="s">
        <v>1132</v>
      </c>
      <c r="C541" t="s">
        <v>1133</v>
      </c>
      <c r="D541" t="s">
        <v>113</v>
      </c>
      <c r="E541" s="82">
        <v>45658</v>
      </c>
      <c r="F541" s="82">
        <v>46022</v>
      </c>
      <c r="G541">
        <v>209</v>
      </c>
      <c r="H541">
        <v>144</v>
      </c>
      <c r="I541">
        <f t="shared" si="41"/>
        <v>353</v>
      </c>
      <c r="J541" s="71">
        <v>45689</v>
      </c>
      <c r="K541">
        <v>36</v>
      </c>
      <c r="L541">
        <v>11328</v>
      </c>
      <c r="N541" s="24">
        <f>IF($H541&gt;265,ROUND($H541*0.15,0),VLOOKUP($H541,'Office of Allowances Appendix B'!$A$1:$E$266,2,FALSE))</f>
        <v>22</v>
      </c>
      <c r="O541" s="24">
        <f>IF($H541&gt;265,ROUND($H541*0.25,0),VLOOKUP($H541,'Office of Allowances Appendix B'!$A$1:$E$266,3,FALSE))</f>
        <v>36</v>
      </c>
      <c r="P541" s="24">
        <f>IF($H541&gt;265,ROUND($H541*0.4,0),VLOOKUP($H541,'Office of Allowances Appendix B'!$A$1:$E$266,4,FALSE))</f>
        <v>57</v>
      </c>
      <c r="Q541" s="24">
        <f t="shared" si="39"/>
        <v>29</v>
      </c>
    </row>
    <row r="542" spans="1:17" x14ac:dyDescent="0.3">
      <c r="A542" t="s">
        <v>1122</v>
      </c>
      <c r="B542" t="s">
        <v>1134</v>
      </c>
      <c r="C542" t="s">
        <v>1135</v>
      </c>
      <c r="D542" t="s">
        <v>113</v>
      </c>
      <c r="E542" s="82">
        <v>45658</v>
      </c>
      <c r="F542" s="82">
        <v>46022</v>
      </c>
      <c r="G542">
        <v>128</v>
      </c>
      <c r="H542">
        <v>77</v>
      </c>
      <c r="I542">
        <f t="shared" si="41"/>
        <v>205</v>
      </c>
      <c r="J542" s="71">
        <v>45689</v>
      </c>
      <c r="L542">
        <v>11329</v>
      </c>
      <c r="N542" s="24">
        <f>IF($H542&gt;265,ROUND($H542*0.15,0),VLOOKUP($H542,'Office of Allowances Appendix B'!$A$1:$E$266,2,FALSE))</f>
        <v>12</v>
      </c>
      <c r="O542" s="24">
        <f>IF($H542&gt;265,ROUND($H542*0.25,0),VLOOKUP($H542,'Office of Allowances Appendix B'!$A$1:$E$266,3,FALSE))</f>
        <v>19</v>
      </c>
      <c r="P542" s="24">
        <f>IF($H542&gt;265,ROUND($H542*0.4,0),VLOOKUP($H542,'Office of Allowances Appendix B'!$A$1:$E$266,4,FALSE))</f>
        <v>31</v>
      </c>
      <c r="Q542" s="24">
        <f t="shared" ref="Q542:Q608" si="42">H542-SUM(N542:P542)</f>
        <v>15</v>
      </c>
    </row>
    <row r="543" spans="1:17" x14ac:dyDescent="0.3">
      <c r="A543" t="s">
        <v>1122</v>
      </c>
      <c r="B543" t="s">
        <v>1136</v>
      </c>
      <c r="C543" t="s">
        <v>1137</v>
      </c>
      <c r="D543" t="s">
        <v>113</v>
      </c>
      <c r="E543" s="82">
        <v>45658</v>
      </c>
      <c r="F543" s="82">
        <v>46022</v>
      </c>
      <c r="G543">
        <v>62</v>
      </c>
      <c r="H543">
        <v>52</v>
      </c>
      <c r="I543">
        <f t="shared" si="41"/>
        <v>114</v>
      </c>
      <c r="J543" s="71">
        <v>45689</v>
      </c>
      <c r="L543">
        <v>11331</v>
      </c>
      <c r="N543" s="24">
        <f>IF($H543&gt;265,ROUND($H543*0.15,0),VLOOKUP($H543,'Office of Allowances Appendix B'!$A$1:$E$266,2,FALSE))</f>
        <v>8</v>
      </c>
      <c r="O543" s="24">
        <f>IF($H543&gt;265,ROUND($H543*0.25,0),VLOOKUP($H543,'Office of Allowances Appendix B'!$A$1:$E$266,3,FALSE))</f>
        <v>13</v>
      </c>
      <c r="P543" s="24">
        <f>IF($H543&gt;265,ROUND($H543*0.4,0),VLOOKUP($H543,'Office of Allowances Appendix B'!$A$1:$E$266,4,FALSE))</f>
        <v>21</v>
      </c>
      <c r="Q543" s="24">
        <f t="shared" si="42"/>
        <v>10</v>
      </c>
    </row>
    <row r="544" spans="1:17" x14ac:dyDescent="0.3">
      <c r="A544" t="s">
        <v>1122</v>
      </c>
      <c r="B544" t="s">
        <v>1138</v>
      </c>
      <c r="C544" t="s">
        <v>1139</v>
      </c>
      <c r="D544" t="s">
        <v>113</v>
      </c>
      <c r="E544" s="82">
        <v>45658</v>
      </c>
      <c r="F544" s="82">
        <v>46022</v>
      </c>
      <c r="G544">
        <v>342</v>
      </c>
      <c r="H544">
        <v>168</v>
      </c>
      <c r="I544">
        <f t="shared" si="41"/>
        <v>510</v>
      </c>
      <c r="J544" s="71">
        <v>45658</v>
      </c>
      <c r="L544">
        <v>10274</v>
      </c>
      <c r="N544" s="24">
        <f>IF($H544&gt;265,ROUND($H544*0.15,0),VLOOKUP($H544,'Office of Allowances Appendix B'!$A$1:$E$266,2,FALSE))</f>
        <v>25</v>
      </c>
      <c r="O544" s="24">
        <f>IF($H544&gt;265,ROUND($H544*0.25,0),VLOOKUP($H544,'Office of Allowances Appendix B'!$A$1:$E$266,3,FALSE))</f>
        <v>42</v>
      </c>
      <c r="P544" s="24">
        <f>IF($H544&gt;265,ROUND($H544*0.4,0),VLOOKUP($H544,'Office of Allowances Appendix B'!$A$1:$E$266,4,FALSE))</f>
        <v>67</v>
      </c>
      <c r="Q544" s="24">
        <f t="shared" si="42"/>
        <v>34</v>
      </c>
    </row>
    <row r="545" spans="1:17" x14ac:dyDescent="0.3">
      <c r="A545" t="s">
        <v>1122</v>
      </c>
      <c r="B545" t="s">
        <v>1140</v>
      </c>
      <c r="C545" t="s">
        <v>1141</v>
      </c>
      <c r="D545" t="s">
        <v>113</v>
      </c>
      <c r="E545" s="82">
        <v>45658</v>
      </c>
      <c r="F545" s="82">
        <v>46022</v>
      </c>
      <c r="G545">
        <v>62</v>
      </c>
      <c r="H545">
        <v>57</v>
      </c>
      <c r="I545">
        <f t="shared" si="41"/>
        <v>119</v>
      </c>
      <c r="J545" s="71">
        <v>45689</v>
      </c>
      <c r="L545">
        <v>11334</v>
      </c>
      <c r="N545" s="24">
        <f>IF($H545&gt;265,ROUND($H545*0.15,0),VLOOKUP($H545,'Office of Allowances Appendix B'!$A$1:$E$266,2,FALSE))</f>
        <v>9</v>
      </c>
      <c r="O545" s="24">
        <f>IF($H545&gt;265,ROUND($H545*0.25,0),VLOOKUP($H545,'Office of Allowances Appendix B'!$A$1:$E$266,3,FALSE))</f>
        <v>14</v>
      </c>
      <c r="P545" s="24">
        <f>IF($H545&gt;265,ROUND($H545*0.4,0),VLOOKUP($H545,'Office of Allowances Appendix B'!$A$1:$E$266,4,FALSE))</f>
        <v>23</v>
      </c>
      <c r="Q545" s="24">
        <f t="shared" si="42"/>
        <v>11</v>
      </c>
    </row>
    <row r="546" spans="1:17" x14ac:dyDescent="0.3">
      <c r="A546" t="s">
        <v>1122</v>
      </c>
      <c r="B546" t="s">
        <v>1142</v>
      </c>
      <c r="C546" t="s">
        <v>1143</v>
      </c>
      <c r="D546" t="s">
        <v>113</v>
      </c>
      <c r="E546" s="82">
        <v>45658</v>
      </c>
      <c r="F546" s="82">
        <v>46022</v>
      </c>
      <c r="G546">
        <v>122</v>
      </c>
      <c r="H546">
        <v>84</v>
      </c>
      <c r="I546">
        <f t="shared" si="41"/>
        <v>206</v>
      </c>
      <c r="J546" s="71">
        <v>45689</v>
      </c>
      <c r="L546">
        <v>11335</v>
      </c>
      <c r="N546" s="24">
        <f>IF($H546&gt;265,ROUND($H546*0.15,0),VLOOKUP($H546,'Office of Allowances Appendix B'!$A$1:$E$266,2,FALSE))</f>
        <v>13</v>
      </c>
      <c r="O546" s="24">
        <f>IF($H546&gt;265,ROUND($H546*0.25,0),VLOOKUP($H546,'Office of Allowances Appendix B'!$A$1:$E$266,3,FALSE))</f>
        <v>21</v>
      </c>
      <c r="P546" s="24">
        <f>IF($H546&gt;265,ROUND($H546*0.4,0),VLOOKUP($H546,'Office of Allowances Appendix B'!$A$1:$E$266,4,FALSE))</f>
        <v>33</v>
      </c>
      <c r="Q546" s="24">
        <f t="shared" si="42"/>
        <v>17</v>
      </c>
    </row>
    <row r="547" spans="1:17" x14ac:dyDescent="0.3">
      <c r="A547" t="s">
        <v>1122</v>
      </c>
      <c r="B547" t="s">
        <v>1144</v>
      </c>
      <c r="C547" t="s">
        <v>1145</v>
      </c>
      <c r="D547" t="s">
        <v>113</v>
      </c>
      <c r="E547" s="82">
        <v>45658</v>
      </c>
      <c r="F547" s="82">
        <v>46022</v>
      </c>
      <c r="G547">
        <v>108</v>
      </c>
      <c r="H547">
        <v>61</v>
      </c>
      <c r="I547">
        <f t="shared" si="41"/>
        <v>169</v>
      </c>
      <c r="J547" s="71">
        <v>45689</v>
      </c>
      <c r="L547">
        <v>12634</v>
      </c>
      <c r="N547" s="24">
        <f>IF($H547&gt;265,ROUND($H547*0.15,0),VLOOKUP($H547,'Office of Allowances Appendix B'!$A$1:$E$266,2,FALSE))</f>
        <v>9</v>
      </c>
      <c r="O547" s="24">
        <f>IF($H547&gt;265,ROUND($H547*0.25,0),VLOOKUP($H547,'Office of Allowances Appendix B'!$A$1:$E$266,3,FALSE))</f>
        <v>15</v>
      </c>
      <c r="P547" s="24">
        <f>IF($H547&gt;265,ROUND($H547*0.4,0),VLOOKUP($H547,'Office of Allowances Appendix B'!$A$1:$E$266,4,FALSE))</f>
        <v>25</v>
      </c>
      <c r="Q547" s="24">
        <f t="shared" ref="Q547" si="43">H547-SUM(N547:P547)</f>
        <v>12</v>
      </c>
    </row>
    <row r="548" spans="1:17" x14ac:dyDescent="0.3">
      <c r="A548" t="s">
        <v>1122</v>
      </c>
      <c r="B548" t="s">
        <v>1146</v>
      </c>
      <c r="C548" t="s">
        <v>1147</v>
      </c>
      <c r="E548" s="82">
        <v>45658</v>
      </c>
      <c r="F548" s="82">
        <v>45857</v>
      </c>
      <c r="G548">
        <v>131</v>
      </c>
      <c r="H548">
        <v>88</v>
      </c>
      <c r="I548">
        <f t="shared" si="41"/>
        <v>219</v>
      </c>
      <c r="J548" s="71">
        <v>45689</v>
      </c>
      <c r="L548">
        <v>11337</v>
      </c>
      <c r="N548" s="24">
        <f>IF($H548&gt;265,ROUND($H548*0.15,0),VLOOKUP($H548,'Office of Allowances Appendix B'!$A$1:$E$266,2,FALSE))</f>
        <v>13</v>
      </c>
      <c r="O548" s="24">
        <f>IF($H548&gt;265,ROUND($H548*0.25,0),VLOOKUP($H548,'Office of Allowances Appendix B'!$A$1:$E$266,3,FALSE))</f>
        <v>22</v>
      </c>
      <c r="P548" s="24">
        <f>IF($H548&gt;265,ROUND($H548*0.4,0),VLOOKUP($H548,'Office of Allowances Appendix B'!$A$1:$E$266,4,FALSE))</f>
        <v>35</v>
      </c>
      <c r="Q548" s="24">
        <f t="shared" si="42"/>
        <v>18</v>
      </c>
    </row>
    <row r="549" spans="1:17" x14ac:dyDescent="0.3">
      <c r="A549" t="s">
        <v>1122</v>
      </c>
      <c r="B549" t="s">
        <v>1146</v>
      </c>
      <c r="C549" t="s">
        <v>1147</v>
      </c>
      <c r="D549" t="s">
        <v>113</v>
      </c>
      <c r="E549" s="82">
        <v>45858</v>
      </c>
      <c r="F549" s="82">
        <v>45900</v>
      </c>
      <c r="G549">
        <v>223</v>
      </c>
      <c r="H549">
        <v>97</v>
      </c>
      <c r="I549">
        <f t="shared" si="41"/>
        <v>320</v>
      </c>
      <c r="J549" s="71">
        <v>45689</v>
      </c>
      <c r="L549">
        <v>11337</v>
      </c>
      <c r="N549" s="24">
        <f>IF($H549&gt;265,ROUND($H549*0.15,0),VLOOKUP($H549,'Office of Allowances Appendix B'!$A$1:$E$266,2,FALSE))</f>
        <v>15</v>
      </c>
      <c r="O549" s="24">
        <f>IF($H549&gt;265,ROUND($H549*0.25,0),VLOOKUP($H549,'Office of Allowances Appendix B'!$A$1:$E$266,3,FALSE))</f>
        <v>24</v>
      </c>
      <c r="P549" s="24">
        <f>IF($H549&gt;265,ROUND($H549*0.4,0),VLOOKUP($H549,'Office of Allowances Appendix B'!$A$1:$E$266,4,FALSE))</f>
        <v>39</v>
      </c>
      <c r="Q549" s="24">
        <f t="shared" si="42"/>
        <v>19</v>
      </c>
    </row>
    <row r="550" spans="1:17" x14ac:dyDescent="0.3">
      <c r="A550" t="s">
        <v>1122</v>
      </c>
      <c r="B550" t="s">
        <v>1146</v>
      </c>
      <c r="C550" t="s">
        <v>1147</v>
      </c>
      <c r="D550" t="s">
        <v>140</v>
      </c>
      <c r="E550" s="82">
        <v>45901</v>
      </c>
      <c r="F550" s="82">
        <v>46022</v>
      </c>
      <c r="G550">
        <v>131</v>
      </c>
      <c r="H550">
        <v>88</v>
      </c>
      <c r="I550">
        <f t="shared" si="41"/>
        <v>219</v>
      </c>
      <c r="J550" s="71">
        <v>45689</v>
      </c>
      <c r="L550">
        <v>11337</v>
      </c>
      <c r="N550" s="24">
        <f>IF($H550&gt;265,ROUND($H550*0.15,0),VLOOKUP($H550,'Office of Allowances Appendix B'!$A$1:$E$266,2,FALSE))</f>
        <v>13</v>
      </c>
      <c r="O550" s="24">
        <f>IF($H550&gt;265,ROUND($H550*0.25,0),VLOOKUP($H550,'Office of Allowances Appendix B'!$A$1:$E$266,3,FALSE))</f>
        <v>22</v>
      </c>
      <c r="P550" s="24">
        <f>IF($H550&gt;265,ROUND($H550*0.4,0),VLOOKUP($H550,'Office of Allowances Appendix B'!$A$1:$E$266,4,FALSE))</f>
        <v>35</v>
      </c>
      <c r="Q550" s="24">
        <f t="shared" si="42"/>
        <v>18</v>
      </c>
    </row>
    <row r="551" spans="1:17" x14ac:dyDescent="0.3">
      <c r="A551" t="s">
        <v>1122</v>
      </c>
      <c r="B551" t="s">
        <v>1148</v>
      </c>
      <c r="C551" t="s">
        <v>1149</v>
      </c>
      <c r="D551" t="s">
        <v>113</v>
      </c>
      <c r="E551" s="82">
        <v>45658</v>
      </c>
      <c r="F551" s="82">
        <v>46022</v>
      </c>
      <c r="G551">
        <v>342</v>
      </c>
      <c r="H551">
        <v>168</v>
      </c>
      <c r="I551">
        <f t="shared" si="41"/>
        <v>510</v>
      </c>
      <c r="J551" s="71">
        <v>45658</v>
      </c>
      <c r="L551">
        <v>11338</v>
      </c>
      <c r="N551" s="24">
        <f>IF($H551&gt;265,ROUND($H551*0.15,0),VLOOKUP($H551,'Office of Allowances Appendix B'!$A$1:$E$266,2,FALSE))</f>
        <v>25</v>
      </c>
      <c r="O551" s="24">
        <f>IF($H551&gt;265,ROUND($H551*0.25,0),VLOOKUP($H551,'Office of Allowances Appendix B'!$A$1:$E$266,3,FALSE))</f>
        <v>42</v>
      </c>
      <c r="P551" s="24">
        <f>IF($H551&gt;265,ROUND($H551*0.4,0),VLOOKUP($H551,'Office of Allowances Appendix B'!$A$1:$E$266,4,FALSE))</f>
        <v>67</v>
      </c>
      <c r="Q551" s="24">
        <f t="shared" si="42"/>
        <v>34</v>
      </c>
    </row>
    <row r="552" spans="1:17" x14ac:dyDescent="0.3">
      <c r="A552" t="s">
        <v>1122</v>
      </c>
      <c r="B552" t="s">
        <v>1150</v>
      </c>
      <c r="C552" t="s">
        <v>1151</v>
      </c>
      <c r="D552" t="s">
        <v>113</v>
      </c>
      <c r="E552" s="82">
        <v>45658</v>
      </c>
      <c r="F552" s="82">
        <v>46022</v>
      </c>
      <c r="G552">
        <v>136</v>
      </c>
      <c r="H552">
        <v>64</v>
      </c>
      <c r="I552">
        <f t="shared" si="41"/>
        <v>200</v>
      </c>
      <c r="J552" s="71">
        <v>45689</v>
      </c>
      <c r="L552">
        <v>12488</v>
      </c>
      <c r="N552" s="24">
        <f>IF($H552&gt;265,ROUND($H552*0.15,0),VLOOKUP($H552,'Office of Allowances Appendix B'!$A$1:$E$266,2,FALSE))</f>
        <v>10</v>
      </c>
      <c r="O552" s="24">
        <f>IF($H552&gt;265,ROUND($H552*0.25,0),VLOOKUP($H552,'Office of Allowances Appendix B'!$A$1:$E$266,3,FALSE))</f>
        <v>16</v>
      </c>
      <c r="P552" s="24">
        <f>IF($H552&gt;265,ROUND($H552*0.4,0),VLOOKUP($H552,'Office of Allowances Appendix B'!$A$1:$E$266,4,FALSE))</f>
        <v>25</v>
      </c>
      <c r="Q552" s="24">
        <f t="shared" si="42"/>
        <v>13</v>
      </c>
    </row>
    <row r="553" spans="1:17" x14ac:dyDescent="0.3">
      <c r="A553" t="s">
        <v>1122</v>
      </c>
      <c r="B553" t="s">
        <v>1152</v>
      </c>
      <c r="C553" t="s">
        <v>1153</v>
      </c>
      <c r="D553" t="s">
        <v>113</v>
      </c>
      <c r="E553" s="82">
        <v>45658</v>
      </c>
      <c r="F553" s="82">
        <v>46022</v>
      </c>
      <c r="G553">
        <v>112</v>
      </c>
      <c r="H553">
        <v>63</v>
      </c>
      <c r="I553">
        <f t="shared" si="41"/>
        <v>175</v>
      </c>
      <c r="J553" s="71">
        <v>45689</v>
      </c>
      <c r="L553">
        <v>11340</v>
      </c>
      <c r="N553" s="24">
        <f>IF($H553&gt;265,ROUND($H553*0.15,0),VLOOKUP($H553,'Office of Allowances Appendix B'!$A$1:$E$266,2,FALSE))</f>
        <v>9</v>
      </c>
      <c r="O553" s="24">
        <f>IF($H553&gt;265,ROUND($H553*0.25,0),VLOOKUP($H553,'Office of Allowances Appendix B'!$A$1:$E$266,3,FALSE))</f>
        <v>16</v>
      </c>
      <c r="P553" s="24">
        <f>IF($H553&gt;265,ROUND($H553*0.4,0),VLOOKUP($H553,'Office of Allowances Appendix B'!$A$1:$E$266,4,FALSE))</f>
        <v>25</v>
      </c>
      <c r="Q553" s="24">
        <f t="shared" si="42"/>
        <v>13</v>
      </c>
    </row>
    <row r="554" spans="1:17" x14ac:dyDescent="0.3">
      <c r="A554" t="s">
        <v>1122</v>
      </c>
      <c r="B554" t="s">
        <v>1154</v>
      </c>
      <c r="C554" t="s">
        <v>1155</v>
      </c>
      <c r="D554" t="s">
        <v>113</v>
      </c>
      <c r="E554" s="82">
        <v>45658</v>
      </c>
      <c r="F554" s="82">
        <v>46022</v>
      </c>
      <c r="G554">
        <v>72</v>
      </c>
      <c r="H554">
        <v>68</v>
      </c>
      <c r="I554">
        <f t="shared" si="41"/>
        <v>140</v>
      </c>
      <c r="J554" s="71">
        <v>45689</v>
      </c>
      <c r="L554">
        <v>11341</v>
      </c>
      <c r="N554" s="24">
        <f>IF($H554&gt;265,ROUND($H554*0.15,0),VLOOKUP($H554,'Office of Allowances Appendix B'!$A$1:$E$266,2,FALSE))</f>
        <v>10</v>
      </c>
      <c r="O554" s="24">
        <f>IF($H554&gt;265,ROUND($H554*0.25,0),VLOOKUP($H554,'Office of Allowances Appendix B'!$A$1:$E$266,3,FALSE))</f>
        <v>17</v>
      </c>
      <c r="P554" s="24">
        <f>IF($H554&gt;265,ROUND($H554*0.4,0),VLOOKUP($H554,'Office of Allowances Appendix B'!$A$1:$E$266,4,FALSE))</f>
        <v>27</v>
      </c>
      <c r="Q554" s="24">
        <f t="shared" si="42"/>
        <v>14</v>
      </c>
    </row>
    <row r="555" spans="1:17" x14ac:dyDescent="0.3">
      <c r="A555" t="s">
        <v>1122</v>
      </c>
      <c r="B555" t="s">
        <v>1156</v>
      </c>
      <c r="C555" t="s">
        <v>1157</v>
      </c>
      <c r="D555" t="s">
        <v>113</v>
      </c>
      <c r="E555" s="82">
        <v>45658</v>
      </c>
      <c r="F555" s="82">
        <v>46022</v>
      </c>
      <c r="G555">
        <v>120</v>
      </c>
      <c r="H555">
        <v>81</v>
      </c>
      <c r="I555">
        <f t="shared" si="41"/>
        <v>201</v>
      </c>
      <c r="J555" s="71">
        <v>45689</v>
      </c>
      <c r="L555">
        <v>11342</v>
      </c>
      <c r="N555" s="24">
        <f>IF($H555&gt;265,ROUND($H555*0.15,0),VLOOKUP($H555,'Office of Allowances Appendix B'!$A$1:$E$266,2,FALSE))</f>
        <v>12</v>
      </c>
      <c r="O555" s="24">
        <f>IF($H555&gt;265,ROUND($H555*0.25,0),VLOOKUP($H555,'Office of Allowances Appendix B'!$A$1:$E$266,3,FALSE))</f>
        <v>20</v>
      </c>
      <c r="P555" s="24">
        <f>IF($H555&gt;265,ROUND($H555*0.4,0),VLOOKUP($H555,'Office of Allowances Appendix B'!$A$1:$E$266,4,FALSE))</f>
        <v>33</v>
      </c>
      <c r="Q555" s="24">
        <f t="shared" si="42"/>
        <v>16</v>
      </c>
    </row>
    <row r="556" spans="1:17" x14ac:dyDescent="0.3">
      <c r="A556" t="s">
        <v>1122</v>
      </c>
      <c r="B556" t="s">
        <v>1158</v>
      </c>
      <c r="C556" t="s">
        <v>1159</v>
      </c>
      <c r="D556" t="s">
        <v>113</v>
      </c>
      <c r="E556" s="82">
        <v>45658</v>
      </c>
      <c r="F556" s="82">
        <v>46022</v>
      </c>
      <c r="G556">
        <v>90</v>
      </c>
      <c r="H556">
        <v>56</v>
      </c>
      <c r="I556">
        <f t="shared" si="41"/>
        <v>146</v>
      </c>
      <c r="J556" s="71">
        <v>45689</v>
      </c>
      <c r="L556">
        <v>11343</v>
      </c>
      <c r="N556" s="24">
        <f>IF($H556&gt;265,ROUND($H556*0.15,0),VLOOKUP($H556,'Office of Allowances Appendix B'!$A$1:$E$266,2,FALSE))</f>
        <v>8</v>
      </c>
      <c r="O556" s="24">
        <f>IF($H556&gt;265,ROUND($H556*0.25,0),VLOOKUP($H556,'Office of Allowances Appendix B'!$A$1:$E$266,3,FALSE))</f>
        <v>14</v>
      </c>
      <c r="P556" s="24">
        <f>IF($H556&gt;265,ROUND($H556*0.4,0),VLOOKUP($H556,'Office of Allowances Appendix B'!$A$1:$E$266,4,FALSE))</f>
        <v>23</v>
      </c>
      <c r="Q556" s="24">
        <f t="shared" si="42"/>
        <v>11</v>
      </c>
    </row>
    <row r="557" spans="1:17" x14ac:dyDescent="0.3">
      <c r="A557" t="s">
        <v>1122</v>
      </c>
      <c r="B557" t="s">
        <v>1160</v>
      </c>
      <c r="C557" t="s">
        <v>1161</v>
      </c>
      <c r="D557" t="s">
        <v>113</v>
      </c>
      <c r="E557" s="82">
        <v>45658</v>
      </c>
      <c r="F557" s="82">
        <v>46022</v>
      </c>
      <c r="G557">
        <v>90</v>
      </c>
      <c r="H557">
        <v>82</v>
      </c>
      <c r="I557">
        <f t="shared" si="41"/>
        <v>172</v>
      </c>
      <c r="J557" s="71">
        <v>45689</v>
      </c>
      <c r="L557">
        <v>11344</v>
      </c>
      <c r="N557" s="24">
        <f>IF($H557&gt;265,ROUND($H557*0.15,0),VLOOKUP($H557,'Office of Allowances Appendix B'!$A$1:$E$266,2,FALSE))</f>
        <v>12</v>
      </c>
      <c r="O557" s="24">
        <f>IF($H557&gt;265,ROUND($H557*0.25,0),VLOOKUP($H557,'Office of Allowances Appendix B'!$A$1:$E$266,3,FALSE))</f>
        <v>21</v>
      </c>
      <c r="P557" s="24">
        <f>IF($H557&gt;265,ROUND($H557*0.4,0),VLOOKUP($H557,'Office of Allowances Appendix B'!$A$1:$E$266,4,FALSE))</f>
        <v>33</v>
      </c>
      <c r="Q557" s="24">
        <f t="shared" si="42"/>
        <v>16</v>
      </c>
    </row>
    <row r="558" spans="1:17" x14ac:dyDescent="0.3">
      <c r="A558" t="s">
        <v>1122</v>
      </c>
      <c r="B558" t="s">
        <v>1162</v>
      </c>
      <c r="C558" t="s">
        <v>1163</v>
      </c>
      <c r="D558" t="s">
        <v>113</v>
      </c>
      <c r="E558" s="82">
        <v>45658</v>
      </c>
      <c r="F558" s="82">
        <v>46022</v>
      </c>
      <c r="G558">
        <v>139</v>
      </c>
      <c r="H558">
        <v>72</v>
      </c>
      <c r="I558">
        <f t="shared" si="41"/>
        <v>211</v>
      </c>
      <c r="J558" s="71">
        <v>45689</v>
      </c>
      <c r="L558">
        <v>11345</v>
      </c>
      <c r="N558" s="24">
        <f>IF($H558&gt;265,ROUND($H558*0.15,0),VLOOKUP($H558,'Office of Allowances Appendix B'!$A$1:$E$266,2,FALSE))</f>
        <v>11</v>
      </c>
      <c r="O558" s="24">
        <f>IF($H558&gt;265,ROUND($H558*0.25,0),VLOOKUP($H558,'Office of Allowances Appendix B'!$A$1:$E$266,3,FALSE))</f>
        <v>18</v>
      </c>
      <c r="P558" s="24">
        <f>IF($H558&gt;265,ROUND($H558*0.4,0),VLOOKUP($H558,'Office of Allowances Appendix B'!$A$1:$E$266,4,FALSE))</f>
        <v>29</v>
      </c>
      <c r="Q558" s="24">
        <f t="shared" si="42"/>
        <v>14</v>
      </c>
    </row>
    <row r="559" spans="1:17" x14ac:dyDescent="0.3">
      <c r="A559" t="s">
        <v>1122</v>
      </c>
      <c r="B559" t="s">
        <v>1164</v>
      </c>
      <c r="C559" t="s">
        <v>1165</v>
      </c>
      <c r="D559" t="s">
        <v>113</v>
      </c>
      <c r="E559" s="82">
        <v>45658</v>
      </c>
      <c r="F559" s="82">
        <v>46022</v>
      </c>
      <c r="G559">
        <v>158</v>
      </c>
      <c r="H559">
        <v>117</v>
      </c>
      <c r="I559">
        <f t="shared" si="41"/>
        <v>275</v>
      </c>
      <c r="J559" s="71">
        <v>45689</v>
      </c>
      <c r="L559">
        <v>12160</v>
      </c>
      <c r="N559" s="24">
        <f>IF($H559&gt;265,ROUND($H559*0.15,0),VLOOKUP($H559,'Office of Allowances Appendix B'!$A$1:$E$266,2,FALSE))</f>
        <v>18</v>
      </c>
      <c r="O559" s="24">
        <f>IF($H559&gt;265,ROUND($H559*0.25,0),VLOOKUP($H559,'Office of Allowances Appendix B'!$A$1:$E$266,3,FALSE))</f>
        <v>29</v>
      </c>
      <c r="P559" s="24">
        <f>IF($H559&gt;265,ROUND($H559*0.4,0),VLOOKUP($H559,'Office of Allowances Appendix B'!$A$1:$E$266,4,FALSE))</f>
        <v>47</v>
      </c>
      <c r="Q559" s="24">
        <f t="shared" si="42"/>
        <v>23</v>
      </c>
    </row>
    <row r="560" spans="1:17" x14ac:dyDescent="0.3">
      <c r="A560" t="s">
        <v>1122</v>
      </c>
      <c r="B560" t="s">
        <v>1166</v>
      </c>
      <c r="C560" t="s">
        <v>1167</v>
      </c>
      <c r="D560" t="s">
        <v>113</v>
      </c>
      <c r="E560" s="82">
        <v>45658</v>
      </c>
      <c r="F560" s="82">
        <v>46022</v>
      </c>
      <c r="G560">
        <v>83</v>
      </c>
      <c r="H560">
        <v>83</v>
      </c>
      <c r="I560">
        <f t="shared" si="41"/>
        <v>166</v>
      </c>
      <c r="J560" s="71">
        <v>45689</v>
      </c>
      <c r="L560">
        <v>11346</v>
      </c>
      <c r="N560" s="24">
        <f>IF($H560&gt;265,ROUND($H560*0.15,0),VLOOKUP($H560,'Office of Allowances Appendix B'!$A$1:$E$266,2,FALSE))</f>
        <v>12</v>
      </c>
      <c r="O560" s="24">
        <f>IF($H560&gt;265,ROUND($H560*0.25,0),VLOOKUP($H560,'Office of Allowances Appendix B'!$A$1:$E$266,3,FALSE))</f>
        <v>21</v>
      </c>
      <c r="P560" s="24">
        <f>IF($H560&gt;265,ROUND($H560*0.4,0),VLOOKUP($H560,'Office of Allowances Appendix B'!$A$1:$E$266,4,FALSE))</f>
        <v>33</v>
      </c>
      <c r="Q560" s="24">
        <f t="shared" si="42"/>
        <v>17</v>
      </c>
    </row>
    <row r="561" spans="1:17" x14ac:dyDescent="0.3">
      <c r="A561" t="s">
        <v>1122</v>
      </c>
      <c r="B561" t="s">
        <v>1168</v>
      </c>
      <c r="C561" t="s">
        <v>1169</v>
      </c>
      <c r="D561" t="s">
        <v>113</v>
      </c>
      <c r="E561" s="82">
        <v>45658</v>
      </c>
      <c r="F561" s="82">
        <v>46022</v>
      </c>
      <c r="G561">
        <v>233</v>
      </c>
      <c r="H561">
        <v>109</v>
      </c>
      <c r="I561">
        <f t="shared" si="41"/>
        <v>342</v>
      </c>
      <c r="J561" s="71">
        <v>45689</v>
      </c>
      <c r="L561">
        <v>10280</v>
      </c>
      <c r="N561" s="24">
        <f>IF($H561&gt;265,ROUND($H561*0.15,0),VLOOKUP($H561,'Office of Allowances Appendix B'!$A$1:$E$266,2,FALSE))</f>
        <v>16</v>
      </c>
      <c r="O561" s="24">
        <f>IF($H561&gt;265,ROUND($H561*0.25,0),VLOOKUP($H561,'Office of Allowances Appendix B'!$A$1:$E$266,3,FALSE))</f>
        <v>27</v>
      </c>
      <c r="P561" s="24">
        <f>IF($H561&gt;265,ROUND($H561*0.4,0),VLOOKUP($H561,'Office of Allowances Appendix B'!$A$1:$E$266,4,FALSE))</f>
        <v>44</v>
      </c>
      <c r="Q561" s="24">
        <f t="shared" si="42"/>
        <v>22</v>
      </c>
    </row>
    <row r="562" spans="1:17" x14ac:dyDescent="0.3">
      <c r="A562" t="s">
        <v>1122</v>
      </c>
      <c r="B562" t="s">
        <v>1170</v>
      </c>
      <c r="C562" t="s">
        <v>1171</v>
      </c>
      <c r="D562" t="s">
        <v>113</v>
      </c>
      <c r="E562" s="82">
        <v>45658</v>
      </c>
      <c r="F562" s="82">
        <v>46022</v>
      </c>
      <c r="G562">
        <v>62</v>
      </c>
      <c r="H562">
        <v>56</v>
      </c>
      <c r="I562">
        <f t="shared" si="41"/>
        <v>118</v>
      </c>
      <c r="J562" s="71">
        <v>45689</v>
      </c>
      <c r="L562">
        <v>11347</v>
      </c>
      <c r="N562" s="24">
        <f>IF($H562&gt;265,ROUND($H562*0.15,0),VLOOKUP($H562,'Office of Allowances Appendix B'!$A$1:$E$266,2,FALSE))</f>
        <v>8</v>
      </c>
      <c r="O562" s="24">
        <f>IF($H562&gt;265,ROUND($H562*0.25,0),VLOOKUP($H562,'Office of Allowances Appendix B'!$A$1:$E$266,3,FALSE))</f>
        <v>14</v>
      </c>
      <c r="P562" s="24">
        <f>IF($H562&gt;265,ROUND($H562*0.4,0),VLOOKUP($H562,'Office of Allowances Appendix B'!$A$1:$E$266,4,FALSE))</f>
        <v>23</v>
      </c>
      <c r="Q562" s="24">
        <f t="shared" ref="Q562" si="44">H562-SUM(N562:P562)</f>
        <v>11</v>
      </c>
    </row>
    <row r="563" spans="1:17" x14ac:dyDescent="0.3">
      <c r="A563" t="s">
        <v>1122</v>
      </c>
      <c r="B563" t="s">
        <v>1172</v>
      </c>
      <c r="C563" t="s">
        <v>1173</v>
      </c>
      <c r="D563" t="s">
        <v>113</v>
      </c>
      <c r="E563" s="82">
        <v>45658</v>
      </c>
      <c r="F563" s="82">
        <v>46022</v>
      </c>
      <c r="G563">
        <v>88</v>
      </c>
      <c r="H563">
        <v>81</v>
      </c>
      <c r="I563">
        <f t="shared" si="41"/>
        <v>169</v>
      </c>
      <c r="J563" s="71">
        <v>45689</v>
      </c>
      <c r="L563">
        <v>11348</v>
      </c>
      <c r="N563" s="24">
        <f>IF($H563&gt;265,ROUND($H563*0.15,0),VLOOKUP($H563,'Office of Allowances Appendix B'!$A$1:$E$266,2,FALSE))</f>
        <v>12</v>
      </c>
      <c r="O563" s="24">
        <f>IF($H563&gt;265,ROUND($H563*0.25,0),VLOOKUP($H563,'Office of Allowances Appendix B'!$A$1:$E$266,3,FALSE))</f>
        <v>20</v>
      </c>
      <c r="P563" s="24">
        <f>IF($H563&gt;265,ROUND($H563*0.4,0),VLOOKUP($H563,'Office of Allowances Appendix B'!$A$1:$E$266,4,FALSE))</f>
        <v>33</v>
      </c>
      <c r="Q563" s="24">
        <f t="shared" si="42"/>
        <v>16</v>
      </c>
    </row>
    <row r="564" spans="1:17" x14ac:dyDescent="0.3">
      <c r="A564" t="s">
        <v>1122</v>
      </c>
      <c r="B564" t="s">
        <v>1174</v>
      </c>
      <c r="C564" t="s">
        <v>1175</v>
      </c>
      <c r="D564" t="s">
        <v>113</v>
      </c>
      <c r="E564" s="82">
        <v>45658</v>
      </c>
      <c r="F564" s="82">
        <v>46022</v>
      </c>
      <c r="G564">
        <v>185</v>
      </c>
      <c r="H564">
        <v>89</v>
      </c>
      <c r="I564">
        <f t="shared" si="41"/>
        <v>274</v>
      </c>
      <c r="J564" s="71">
        <v>45689</v>
      </c>
      <c r="L564">
        <v>11350</v>
      </c>
      <c r="N564" s="24">
        <f>IF($H564&gt;265,ROUND($H564*0.15,0),VLOOKUP($H564,'Office of Allowances Appendix B'!$A$1:$E$266,2,FALSE))</f>
        <v>13</v>
      </c>
      <c r="O564" s="24">
        <f>IF($H564&gt;265,ROUND($H564*0.25,0),VLOOKUP($H564,'Office of Allowances Appendix B'!$A$1:$E$266,3,FALSE))</f>
        <v>22</v>
      </c>
      <c r="P564" s="24">
        <f>IF($H564&gt;265,ROUND($H564*0.4,0),VLOOKUP($H564,'Office of Allowances Appendix B'!$A$1:$E$266,4,FALSE))</f>
        <v>36</v>
      </c>
      <c r="Q564" s="24">
        <f t="shared" si="42"/>
        <v>18</v>
      </c>
    </row>
    <row r="565" spans="1:17" x14ac:dyDescent="0.3">
      <c r="A565" t="s">
        <v>1122</v>
      </c>
      <c r="B565" t="s">
        <v>1176</v>
      </c>
      <c r="C565" t="s">
        <v>1177</v>
      </c>
      <c r="D565" t="s">
        <v>113</v>
      </c>
      <c r="E565" s="82">
        <v>45658</v>
      </c>
      <c r="F565" s="82">
        <v>46022</v>
      </c>
      <c r="G565">
        <v>82</v>
      </c>
      <c r="H565">
        <v>59</v>
      </c>
      <c r="I565">
        <f t="shared" si="41"/>
        <v>141</v>
      </c>
      <c r="J565" s="71">
        <v>45689</v>
      </c>
      <c r="L565">
        <v>11351</v>
      </c>
      <c r="N565" s="24">
        <f>IF($H565&gt;265,ROUND($H565*0.15,0),VLOOKUP($H565,'Office of Allowances Appendix B'!$A$1:$E$266,2,FALSE))</f>
        <v>9</v>
      </c>
      <c r="O565" s="24">
        <f>IF($H565&gt;265,ROUND($H565*0.25,0),VLOOKUP($H565,'Office of Allowances Appendix B'!$A$1:$E$266,3,FALSE))</f>
        <v>15</v>
      </c>
      <c r="P565" s="24">
        <f>IF($H565&gt;265,ROUND($H565*0.4,0),VLOOKUP($H565,'Office of Allowances Appendix B'!$A$1:$E$266,4,FALSE))</f>
        <v>24</v>
      </c>
      <c r="Q565" s="24">
        <f t="shared" si="42"/>
        <v>11</v>
      </c>
    </row>
    <row r="566" spans="1:17" x14ac:dyDescent="0.3">
      <c r="A566" t="s">
        <v>1122</v>
      </c>
      <c r="B566" t="s">
        <v>1178</v>
      </c>
      <c r="C566" t="s">
        <v>1179</v>
      </c>
      <c r="D566" t="s">
        <v>113</v>
      </c>
      <c r="E566" s="82">
        <v>45658</v>
      </c>
      <c r="F566" s="82">
        <v>46022</v>
      </c>
      <c r="G566">
        <v>158</v>
      </c>
      <c r="H566">
        <v>91</v>
      </c>
      <c r="I566">
        <f t="shared" si="41"/>
        <v>249</v>
      </c>
      <c r="J566" s="71">
        <v>45689</v>
      </c>
      <c r="L566">
        <v>11352</v>
      </c>
      <c r="N566" s="24">
        <f>IF($H566&gt;265,ROUND($H566*0.15,0),VLOOKUP($H566,'Office of Allowances Appendix B'!$A$1:$E$266,2,FALSE))</f>
        <v>14</v>
      </c>
      <c r="O566" s="24">
        <f>IF($H566&gt;265,ROUND($H566*0.25,0),VLOOKUP($H566,'Office of Allowances Appendix B'!$A$1:$E$266,3,FALSE))</f>
        <v>23</v>
      </c>
      <c r="P566" s="24">
        <f>IF($H566&gt;265,ROUND($H566*0.4,0),VLOOKUP($H566,'Office of Allowances Appendix B'!$A$1:$E$266,4,FALSE))</f>
        <v>36</v>
      </c>
      <c r="Q566" s="24">
        <f t="shared" si="42"/>
        <v>18</v>
      </c>
    </row>
    <row r="567" spans="1:17" x14ac:dyDescent="0.3">
      <c r="A567" t="s">
        <v>1122</v>
      </c>
      <c r="B567" t="s">
        <v>1180</v>
      </c>
      <c r="C567" t="s">
        <v>1181</v>
      </c>
      <c r="D567" t="s">
        <v>113</v>
      </c>
      <c r="E567" s="82">
        <v>45658</v>
      </c>
      <c r="F567" s="82">
        <v>46022</v>
      </c>
      <c r="G567">
        <v>205</v>
      </c>
      <c r="H567">
        <v>131</v>
      </c>
      <c r="I567">
        <f t="shared" si="41"/>
        <v>336</v>
      </c>
      <c r="J567" s="71">
        <v>45689</v>
      </c>
      <c r="L567">
        <v>10276</v>
      </c>
      <c r="N567" s="24">
        <f>IF($H567&gt;265,ROUND($H567*0.15,0),VLOOKUP($H567,'Office of Allowances Appendix B'!$A$1:$E$266,2,FALSE))</f>
        <v>20</v>
      </c>
      <c r="O567" s="24">
        <f>IF($H567&gt;265,ROUND($H567*0.25,0),VLOOKUP($H567,'Office of Allowances Appendix B'!$A$1:$E$266,3,FALSE))</f>
        <v>33</v>
      </c>
      <c r="P567" s="24">
        <f>IF($H567&gt;265,ROUND($H567*0.4,0),VLOOKUP($H567,'Office of Allowances Appendix B'!$A$1:$E$266,4,FALSE))</f>
        <v>52</v>
      </c>
      <c r="Q567" s="24">
        <f t="shared" si="42"/>
        <v>26</v>
      </c>
    </row>
    <row r="568" spans="1:17" x14ac:dyDescent="0.3">
      <c r="A568" t="s">
        <v>1122</v>
      </c>
      <c r="B568" t="s">
        <v>1182</v>
      </c>
      <c r="C568" t="s">
        <v>1183</v>
      </c>
      <c r="E568" s="82">
        <v>45658</v>
      </c>
      <c r="F568" s="82">
        <v>45838</v>
      </c>
      <c r="G568">
        <v>131</v>
      </c>
      <c r="H568">
        <v>69</v>
      </c>
      <c r="I568">
        <f t="shared" si="41"/>
        <v>200</v>
      </c>
      <c r="J568" s="71">
        <v>45689</v>
      </c>
      <c r="L568">
        <v>91121</v>
      </c>
      <c r="N568" s="24">
        <f>IF($H568&gt;265,ROUND($H568*0.15,0),VLOOKUP($H568,'Office of Allowances Appendix B'!$A$1:$E$266,2,FALSE))</f>
        <v>10</v>
      </c>
      <c r="O568" s="24">
        <f>IF($H568&gt;265,ROUND($H568*0.25,0),VLOOKUP($H568,'Office of Allowances Appendix B'!$A$1:$E$266,3,FALSE))</f>
        <v>17</v>
      </c>
      <c r="P568" s="24">
        <f>IF($H568&gt;265,ROUND($H568*0.4,0),VLOOKUP($H568,'Office of Allowances Appendix B'!$A$1:$E$266,4,FALSE))</f>
        <v>28</v>
      </c>
      <c r="Q568" s="24">
        <f t="shared" si="42"/>
        <v>14</v>
      </c>
    </row>
    <row r="569" spans="1:17" x14ac:dyDescent="0.3">
      <c r="A569" t="s">
        <v>1122</v>
      </c>
      <c r="B569" t="s">
        <v>1182</v>
      </c>
      <c r="C569" t="s">
        <v>1183</v>
      </c>
      <c r="D569" t="s">
        <v>113</v>
      </c>
      <c r="E569" s="82">
        <v>45839</v>
      </c>
      <c r="F569" s="82">
        <v>45900</v>
      </c>
      <c r="G569">
        <v>203</v>
      </c>
      <c r="H569">
        <v>76</v>
      </c>
      <c r="I569">
        <f t="shared" si="41"/>
        <v>279</v>
      </c>
      <c r="J569" s="71">
        <v>45689</v>
      </c>
      <c r="L569">
        <v>91121</v>
      </c>
      <c r="N569" s="24">
        <f>IF($H569&gt;265,ROUND($H569*0.15,0),VLOOKUP($H569,'Office of Allowances Appendix B'!$A$1:$E$266,2,FALSE))</f>
        <v>11</v>
      </c>
      <c r="O569" s="24">
        <f>IF($H569&gt;265,ROUND($H569*0.25,0),VLOOKUP($H569,'Office of Allowances Appendix B'!$A$1:$E$266,3,FALSE))</f>
        <v>19</v>
      </c>
      <c r="P569" s="24">
        <f>IF($H569&gt;265,ROUND($H569*0.4,0),VLOOKUP($H569,'Office of Allowances Appendix B'!$A$1:$E$266,4,FALSE))</f>
        <v>31</v>
      </c>
      <c r="Q569" s="24">
        <f t="shared" si="42"/>
        <v>15</v>
      </c>
    </row>
    <row r="570" spans="1:17" x14ac:dyDescent="0.3">
      <c r="A570" t="s">
        <v>1122</v>
      </c>
      <c r="B570" t="s">
        <v>1182</v>
      </c>
      <c r="C570" t="s">
        <v>1183</v>
      </c>
      <c r="D570" t="s">
        <v>140</v>
      </c>
      <c r="E570" s="82">
        <v>45901</v>
      </c>
      <c r="F570" s="82">
        <v>46022</v>
      </c>
      <c r="G570">
        <v>131</v>
      </c>
      <c r="H570">
        <v>69</v>
      </c>
      <c r="I570">
        <f t="shared" si="41"/>
        <v>200</v>
      </c>
      <c r="J570" s="71">
        <v>45689</v>
      </c>
      <c r="L570">
        <v>91121</v>
      </c>
      <c r="N570" s="24">
        <f>IF($H570&gt;265,ROUND($H570*0.15,0),VLOOKUP($H570,'Office of Allowances Appendix B'!$A$1:$E$266,2,FALSE))</f>
        <v>10</v>
      </c>
      <c r="O570" s="24">
        <f>IF($H570&gt;265,ROUND($H570*0.25,0),VLOOKUP($H570,'Office of Allowances Appendix B'!$A$1:$E$266,3,FALSE))</f>
        <v>17</v>
      </c>
      <c r="P570" s="24">
        <f>IF($H570&gt;265,ROUND($H570*0.4,0),VLOOKUP($H570,'Office of Allowances Appendix B'!$A$1:$E$266,4,FALSE))</f>
        <v>28</v>
      </c>
      <c r="Q570" s="24">
        <f t="shared" si="42"/>
        <v>14</v>
      </c>
    </row>
    <row r="571" spans="1:17" x14ac:dyDescent="0.3">
      <c r="A571" t="s">
        <v>1122</v>
      </c>
      <c r="B571" t="s">
        <v>1184</v>
      </c>
      <c r="C571" t="s">
        <v>1185</v>
      </c>
      <c r="D571" t="s">
        <v>113</v>
      </c>
      <c r="E571" s="82">
        <v>45658</v>
      </c>
      <c r="F571" s="82">
        <v>46022</v>
      </c>
      <c r="G571">
        <v>78</v>
      </c>
      <c r="H571">
        <v>68</v>
      </c>
      <c r="I571">
        <f t="shared" si="41"/>
        <v>146</v>
      </c>
      <c r="J571" s="71">
        <v>45689</v>
      </c>
      <c r="L571">
        <v>11354</v>
      </c>
      <c r="N571" s="24">
        <f>IF($H571&gt;265,ROUND($H571*0.15,0),VLOOKUP($H571,'Office of Allowances Appendix B'!$A$1:$E$266,2,FALSE))</f>
        <v>10</v>
      </c>
      <c r="O571" s="24">
        <f>IF($H571&gt;265,ROUND($H571*0.25,0),VLOOKUP($H571,'Office of Allowances Appendix B'!$A$1:$E$266,3,FALSE))</f>
        <v>17</v>
      </c>
      <c r="P571" s="24">
        <f>IF($H571&gt;265,ROUND($H571*0.4,0),VLOOKUP($H571,'Office of Allowances Appendix B'!$A$1:$E$266,4,FALSE))</f>
        <v>27</v>
      </c>
      <c r="Q571" s="24">
        <f t="shared" si="42"/>
        <v>14</v>
      </c>
    </row>
    <row r="572" spans="1:17" x14ac:dyDescent="0.3">
      <c r="A572" t="s">
        <v>1122</v>
      </c>
      <c r="B572" t="s">
        <v>1186</v>
      </c>
      <c r="C572" t="s">
        <v>1187</v>
      </c>
      <c r="D572" t="s">
        <v>113</v>
      </c>
      <c r="E572" s="82">
        <v>45658</v>
      </c>
      <c r="F572" s="82">
        <v>46022</v>
      </c>
      <c r="G572">
        <v>132</v>
      </c>
      <c r="H572">
        <v>64</v>
      </c>
      <c r="I572">
        <f t="shared" si="41"/>
        <v>196</v>
      </c>
      <c r="J572" s="71">
        <v>45689</v>
      </c>
      <c r="L572">
        <v>11355</v>
      </c>
      <c r="N572" s="24">
        <f>IF($H572&gt;265,ROUND($H572*0.15,0),VLOOKUP($H572,'Office of Allowances Appendix B'!$A$1:$E$266,2,FALSE))</f>
        <v>10</v>
      </c>
      <c r="O572" s="24">
        <f>IF($H572&gt;265,ROUND($H572*0.25,0),VLOOKUP($H572,'Office of Allowances Appendix B'!$A$1:$E$266,3,FALSE))</f>
        <v>16</v>
      </c>
      <c r="P572" s="24">
        <f>IF($H572&gt;265,ROUND($H572*0.4,0),VLOOKUP($H572,'Office of Allowances Appendix B'!$A$1:$E$266,4,FALSE))</f>
        <v>25</v>
      </c>
      <c r="Q572" s="24">
        <f t="shared" si="42"/>
        <v>13</v>
      </c>
    </row>
    <row r="573" spans="1:17" x14ac:dyDescent="0.3">
      <c r="A573" t="s">
        <v>1122</v>
      </c>
      <c r="B573" t="s">
        <v>1188</v>
      </c>
      <c r="C573" t="s">
        <v>1189</v>
      </c>
      <c r="D573" t="s">
        <v>113</v>
      </c>
      <c r="E573" s="82">
        <v>45658</v>
      </c>
      <c r="F573" s="82">
        <v>46022</v>
      </c>
      <c r="G573">
        <v>57</v>
      </c>
      <c r="H573">
        <v>70</v>
      </c>
      <c r="I573">
        <f t="shared" si="41"/>
        <v>127</v>
      </c>
      <c r="J573" s="71">
        <v>45689</v>
      </c>
      <c r="L573">
        <v>11356</v>
      </c>
      <c r="N573" s="24">
        <f>IF($H573&gt;265,ROUND($H573*0.15,0),VLOOKUP($H573,'Office of Allowances Appendix B'!$A$1:$E$266,2,FALSE))</f>
        <v>11</v>
      </c>
      <c r="O573" s="24">
        <f>IF($H573&gt;265,ROUND($H573*0.25,0),VLOOKUP($H573,'Office of Allowances Appendix B'!$A$1:$E$266,3,FALSE))</f>
        <v>17</v>
      </c>
      <c r="P573" s="24">
        <f>IF($H573&gt;265,ROUND($H573*0.4,0),VLOOKUP($H573,'Office of Allowances Appendix B'!$A$1:$E$266,4,FALSE))</f>
        <v>28</v>
      </c>
      <c r="Q573" s="24">
        <f t="shared" si="42"/>
        <v>14</v>
      </c>
    </row>
    <row r="574" spans="1:17" x14ac:dyDescent="0.3">
      <c r="A574" t="s">
        <v>1122</v>
      </c>
      <c r="B574" t="s">
        <v>1190</v>
      </c>
      <c r="C574" t="s">
        <v>1191</v>
      </c>
      <c r="D574" t="s">
        <v>113</v>
      </c>
      <c r="E574" s="82">
        <v>45658</v>
      </c>
      <c r="F574" s="82">
        <v>46022</v>
      </c>
      <c r="G574">
        <v>112</v>
      </c>
      <c r="H574">
        <v>112</v>
      </c>
      <c r="I574">
        <f t="shared" si="41"/>
        <v>224</v>
      </c>
      <c r="J574" s="71">
        <v>45689</v>
      </c>
      <c r="L574">
        <v>11357</v>
      </c>
      <c r="N574" s="24">
        <f>IF($H574&gt;265,ROUND($H574*0.15,0),VLOOKUP($H574,'Office of Allowances Appendix B'!$A$1:$E$266,2,FALSE))</f>
        <v>17</v>
      </c>
      <c r="O574" s="24">
        <f>IF($H574&gt;265,ROUND($H574*0.25,0),VLOOKUP($H574,'Office of Allowances Appendix B'!$A$1:$E$266,3,FALSE))</f>
        <v>28</v>
      </c>
      <c r="P574" s="24">
        <f>IF($H574&gt;265,ROUND($H574*0.4,0),VLOOKUP($H574,'Office of Allowances Appendix B'!$A$1:$E$266,4,FALSE))</f>
        <v>45</v>
      </c>
      <c r="Q574" s="24">
        <f t="shared" si="42"/>
        <v>22</v>
      </c>
    </row>
    <row r="575" spans="1:17" x14ac:dyDescent="0.3">
      <c r="A575" t="s">
        <v>1122</v>
      </c>
      <c r="B575" t="s">
        <v>1192</v>
      </c>
      <c r="C575" t="s">
        <v>1193</v>
      </c>
      <c r="D575" t="s">
        <v>113</v>
      </c>
      <c r="E575" s="82">
        <v>45658</v>
      </c>
      <c r="F575" s="82">
        <v>46022</v>
      </c>
      <c r="G575">
        <v>90</v>
      </c>
      <c r="H575">
        <v>62</v>
      </c>
      <c r="I575">
        <f t="shared" si="41"/>
        <v>152</v>
      </c>
      <c r="J575" s="71">
        <v>45689</v>
      </c>
      <c r="L575">
        <v>11361</v>
      </c>
      <c r="N575" s="24">
        <f>IF($H575&gt;265,ROUND($H575*0.15,0),VLOOKUP($H575,'Office of Allowances Appendix B'!$A$1:$E$266,2,FALSE))</f>
        <v>9</v>
      </c>
      <c r="O575" s="24">
        <f>IF($H575&gt;265,ROUND($H575*0.25,0),VLOOKUP($H575,'Office of Allowances Appendix B'!$A$1:$E$266,3,FALSE))</f>
        <v>16</v>
      </c>
      <c r="P575" s="24">
        <f>IF($H575&gt;265,ROUND($H575*0.4,0),VLOOKUP($H575,'Office of Allowances Appendix B'!$A$1:$E$266,4,FALSE))</f>
        <v>25</v>
      </c>
      <c r="Q575" s="24">
        <f t="shared" si="42"/>
        <v>12</v>
      </c>
    </row>
    <row r="576" spans="1:17" x14ac:dyDescent="0.3">
      <c r="A576" t="s">
        <v>1122</v>
      </c>
      <c r="B576" t="s">
        <v>1194</v>
      </c>
      <c r="C576" t="s">
        <v>1195</v>
      </c>
      <c r="D576" t="s">
        <v>113</v>
      </c>
      <c r="E576" s="82">
        <v>45658</v>
      </c>
      <c r="F576" s="82">
        <v>46022</v>
      </c>
      <c r="G576">
        <v>83</v>
      </c>
      <c r="H576">
        <v>73</v>
      </c>
      <c r="I576">
        <f t="shared" si="41"/>
        <v>156</v>
      </c>
      <c r="J576" s="71">
        <v>45689</v>
      </c>
      <c r="L576">
        <v>11364</v>
      </c>
      <c r="N576" s="24">
        <f>IF($H576&gt;265,ROUND($H576*0.15,0),VLOOKUP($H576,'Office of Allowances Appendix B'!$A$1:$E$266,2,FALSE))</f>
        <v>11</v>
      </c>
      <c r="O576" s="24">
        <f>IF($H576&gt;265,ROUND($H576*0.25,0),VLOOKUP($H576,'Office of Allowances Appendix B'!$A$1:$E$266,3,FALSE))</f>
        <v>18</v>
      </c>
      <c r="P576" s="24">
        <f>IF($H576&gt;265,ROUND($H576*0.4,0),VLOOKUP($H576,'Office of Allowances Appendix B'!$A$1:$E$266,4,FALSE))</f>
        <v>29</v>
      </c>
      <c r="Q576" s="24">
        <f t="shared" si="42"/>
        <v>15</v>
      </c>
    </row>
    <row r="577" spans="1:17" x14ac:dyDescent="0.3">
      <c r="A577" t="s">
        <v>1122</v>
      </c>
      <c r="B577" t="s">
        <v>1196</v>
      </c>
      <c r="C577" t="s">
        <v>1197</v>
      </c>
      <c r="D577" t="s">
        <v>113</v>
      </c>
      <c r="E577" s="82">
        <v>45658</v>
      </c>
      <c r="F577" s="82">
        <v>46022</v>
      </c>
      <c r="G577">
        <v>106</v>
      </c>
      <c r="H577">
        <v>88</v>
      </c>
      <c r="I577">
        <f t="shared" si="41"/>
        <v>194</v>
      </c>
      <c r="J577" s="71">
        <v>45689</v>
      </c>
      <c r="L577">
        <v>11365</v>
      </c>
      <c r="N577" s="24">
        <f>IF($H577&gt;265,ROUND($H577*0.15,0),VLOOKUP($H577,'Office of Allowances Appendix B'!$A$1:$E$266,2,FALSE))</f>
        <v>13</v>
      </c>
      <c r="O577" s="24">
        <f>IF($H577&gt;265,ROUND($H577*0.25,0),VLOOKUP($H577,'Office of Allowances Appendix B'!$A$1:$E$266,3,FALSE))</f>
        <v>22</v>
      </c>
      <c r="P577" s="24">
        <f>IF($H577&gt;265,ROUND($H577*0.4,0),VLOOKUP($H577,'Office of Allowances Appendix B'!$A$1:$E$266,4,FALSE))</f>
        <v>35</v>
      </c>
      <c r="Q577" s="24">
        <f t="shared" si="42"/>
        <v>18</v>
      </c>
    </row>
    <row r="578" spans="1:17" x14ac:dyDescent="0.3">
      <c r="A578" t="s">
        <v>1122</v>
      </c>
      <c r="B578" t="s">
        <v>1198</v>
      </c>
      <c r="C578" t="s">
        <v>1199</v>
      </c>
      <c r="E578" s="82">
        <v>45658</v>
      </c>
      <c r="F578" s="82">
        <v>45838</v>
      </c>
      <c r="G578">
        <v>193</v>
      </c>
      <c r="H578">
        <v>110</v>
      </c>
      <c r="I578">
        <f t="shared" si="41"/>
        <v>303</v>
      </c>
      <c r="J578" s="71">
        <v>45658</v>
      </c>
      <c r="L578">
        <v>10278</v>
      </c>
      <c r="N578" s="24">
        <f>IF($H578&gt;265,ROUND($H578*0.15,0),VLOOKUP($H578,'Office of Allowances Appendix B'!$A$1:$E$266,2,FALSE))</f>
        <v>17</v>
      </c>
      <c r="O578" s="24">
        <f>IF($H578&gt;265,ROUND($H578*0.25,0),VLOOKUP($H578,'Office of Allowances Appendix B'!$A$1:$E$266,3,FALSE))</f>
        <v>27</v>
      </c>
      <c r="P578" s="24">
        <f>IF($H578&gt;265,ROUND($H578*0.4,0),VLOOKUP($H578,'Office of Allowances Appendix B'!$A$1:$E$266,4,FALSE))</f>
        <v>44</v>
      </c>
      <c r="Q578" s="24">
        <f t="shared" si="42"/>
        <v>22</v>
      </c>
    </row>
    <row r="579" spans="1:17" x14ac:dyDescent="0.3">
      <c r="A579" t="s">
        <v>1122</v>
      </c>
      <c r="B579" t="s">
        <v>1198</v>
      </c>
      <c r="C579" t="s">
        <v>1199</v>
      </c>
      <c r="D579" t="s">
        <v>113</v>
      </c>
      <c r="E579" s="82">
        <v>45839</v>
      </c>
      <c r="F579" s="82">
        <v>45900</v>
      </c>
      <c r="G579">
        <v>347</v>
      </c>
      <c r="H579">
        <v>125</v>
      </c>
      <c r="I579">
        <f t="shared" si="41"/>
        <v>472</v>
      </c>
      <c r="J579" s="71">
        <v>45658</v>
      </c>
      <c r="L579">
        <v>10278</v>
      </c>
      <c r="N579" s="24">
        <f>IF($H579&gt;265,ROUND($H579*0.15,0),VLOOKUP($H579,'Office of Allowances Appendix B'!$A$1:$E$266,2,FALSE))</f>
        <v>19</v>
      </c>
      <c r="O579" s="24">
        <f>IF($H579&gt;265,ROUND($H579*0.25,0),VLOOKUP($H579,'Office of Allowances Appendix B'!$A$1:$E$266,3,FALSE))</f>
        <v>31</v>
      </c>
      <c r="P579" s="24">
        <f>IF($H579&gt;265,ROUND($H579*0.4,0),VLOOKUP($H579,'Office of Allowances Appendix B'!$A$1:$E$266,4,FALSE))</f>
        <v>50</v>
      </c>
      <c r="Q579" s="24">
        <f t="shared" si="42"/>
        <v>25</v>
      </c>
    </row>
    <row r="580" spans="1:17" x14ac:dyDescent="0.3">
      <c r="A580" t="s">
        <v>1122</v>
      </c>
      <c r="B580" t="s">
        <v>1198</v>
      </c>
      <c r="C580" t="s">
        <v>1199</v>
      </c>
      <c r="D580" t="s">
        <v>140</v>
      </c>
      <c r="E580" s="82">
        <v>45901</v>
      </c>
      <c r="F580" s="82">
        <v>46022</v>
      </c>
      <c r="G580">
        <v>193</v>
      </c>
      <c r="H580">
        <v>110</v>
      </c>
      <c r="I580">
        <f t="shared" si="41"/>
        <v>303</v>
      </c>
      <c r="J580" s="71">
        <v>45658</v>
      </c>
      <c r="L580">
        <v>10278</v>
      </c>
      <c r="N580" s="24">
        <f>IF($H580&gt;265,ROUND($H580*0.15,0),VLOOKUP($H580,'Office of Allowances Appendix B'!$A$1:$E$266,2,FALSE))</f>
        <v>17</v>
      </c>
      <c r="O580" s="24">
        <f>IF($H580&gt;265,ROUND($H580*0.25,0),VLOOKUP($H580,'Office of Allowances Appendix B'!$A$1:$E$266,3,FALSE))</f>
        <v>27</v>
      </c>
      <c r="P580" s="24">
        <f>IF($H580&gt;265,ROUND($H580*0.4,0),VLOOKUP($H580,'Office of Allowances Appendix B'!$A$1:$E$266,4,FALSE))</f>
        <v>44</v>
      </c>
      <c r="Q580" s="24">
        <f t="shared" si="42"/>
        <v>22</v>
      </c>
    </row>
    <row r="581" spans="1:17" x14ac:dyDescent="0.3">
      <c r="A581" t="s">
        <v>1122</v>
      </c>
      <c r="B581" t="s">
        <v>1200</v>
      </c>
      <c r="C581" t="s">
        <v>1201</v>
      </c>
      <c r="D581" t="s">
        <v>113</v>
      </c>
      <c r="E581" s="82">
        <v>45658</v>
      </c>
      <c r="F581" s="82">
        <v>46022</v>
      </c>
      <c r="G581">
        <v>199</v>
      </c>
      <c r="H581">
        <v>107</v>
      </c>
      <c r="I581">
        <f t="shared" si="41"/>
        <v>306</v>
      </c>
      <c r="J581" s="71">
        <v>45689</v>
      </c>
      <c r="L581">
        <v>10275</v>
      </c>
      <c r="N581" s="24">
        <f>IF($H581&gt;265,ROUND($H581*0.15,0),VLOOKUP($H581,'Office of Allowances Appendix B'!$A$1:$E$266,2,FALSE))</f>
        <v>16</v>
      </c>
      <c r="O581" s="24">
        <f>IF($H581&gt;265,ROUND($H581*0.25,0),VLOOKUP($H581,'Office of Allowances Appendix B'!$A$1:$E$266,3,FALSE))</f>
        <v>27</v>
      </c>
      <c r="P581" s="24">
        <f>IF($H581&gt;265,ROUND($H581*0.4,0),VLOOKUP($H581,'Office of Allowances Appendix B'!$A$1:$E$266,4,FALSE))</f>
        <v>43</v>
      </c>
      <c r="Q581" s="24">
        <f t="shared" si="42"/>
        <v>21</v>
      </c>
    </row>
    <row r="582" spans="1:17" x14ac:dyDescent="0.3">
      <c r="A582" t="s">
        <v>1122</v>
      </c>
      <c r="B582" t="s">
        <v>1202</v>
      </c>
      <c r="C582" t="s">
        <v>1203</v>
      </c>
      <c r="D582" t="s">
        <v>113</v>
      </c>
      <c r="E582" s="82">
        <v>45658</v>
      </c>
      <c r="F582" s="82">
        <v>46022</v>
      </c>
      <c r="G582">
        <v>92</v>
      </c>
      <c r="H582">
        <v>88</v>
      </c>
      <c r="I582">
        <f t="shared" si="41"/>
        <v>180</v>
      </c>
      <c r="J582" s="71">
        <v>45689</v>
      </c>
      <c r="L582">
        <v>11366</v>
      </c>
      <c r="N582" s="24">
        <f>IF($H582&gt;265,ROUND($H582*0.15,0),VLOOKUP($H582,'Office of Allowances Appendix B'!$A$1:$E$266,2,FALSE))</f>
        <v>13</v>
      </c>
      <c r="O582" s="24">
        <f>IF($H582&gt;265,ROUND($H582*0.25,0),VLOOKUP($H582,'Office of Allowances Appendix B'!$A$1:$E$266,3,FALSE))</f>
        <v>22</v>
      </c>
      <c r="P582" s="24">
        <f>IF($H582&gt;265,ROUND($H582*0.4,0),VLOOKUP($H582,'Office of Allowances Appendix B'!$A$1:$E$266,4,FALSE))</f>
        <v>35</v>
      </c>
      <c r="Q582" s="24">
        <f t="shared" si="42"/>
        <v>18</v>
      </c>
    </row>
    <row r="583" spans="1:17" x14ac:dyDescent="0.3">
      <c r="A583" t="s">
        <v>1122</v>
      </c>
      <c r="B583" t="s">
        <v>1204</v>
      </c>
      <c r="C583" t="s">
        <v>1205</v>
      </c>
      <c r="D583" t="s">
        <v>113</v>
      </c>
      <c r="E583" s="82">
        <v>45658</v>
      </c>
      <c r="F583" s="82">
        <v>46022</v>
      </c>
      <c r="G583">
        <v>63</v>
      </c>
      <c r="H583">
        <v>63</v>
      </c>
      <c r="I583">
        <f t="shared" si="41"/>
        <v>126</v>
      </c>
      <c r="J583" s="71">
        <v>45689</v>
      </c>
      <c r="L583">
        <v>11367</v>
      </c>
      <c r="N583" s="24">
        <f>IF($H583&gt;265,ROUND($H583*0.15,0),VLOOKUP($H583,'Office of Allowances Appendix B'!$A$1:$E$266,2,FALSE))</f>
        <v>9</v>
      </c>
      <c r="O583" s="24">
        <f>IF($H583&gt;265,ROUND($H583*0.25,0),VLOOKUP($H583,'Office of Allowances Appendix B'!$A$1:$E$266,3,FALSE))</f>
        <v>16</v>
      </c>
      <c r="P583" s="24">
        <f>IF($H583&gt;265,ROUND($H583*0.4,0),VLOOKUP($H583,'Office of Allowances Appendix B'!$A$1:$E$266,4,FALSE))</f>
        <v>25</v>
      </c>
      <c r="Q583" s="24">
        <f t="shared" si="42"/>
        <v>13</v>
      </c>
    </row>
    <row r="584" spans="1:17" x14ac:dyDescent="0.3">
      <c r="A584" t="s">
        <v>1122</v>
      </c>
      <c r="B584" t="s">
        <v>1206</v>
      </c>
      <c r="C584" t="s">
        <v>1207</v>
      </c>
      <c r="D584" t="s">
        <v>113</v>
      </c>
      <c r="E584" s="82">
        <v>45658</v>
      </c>
      <c r="F584" s="82">
        <v>45716</v>
      </c>
      <c r="G584">
        <v>451</v>
      </c>
      <c r="H584">
        <v>143</v>
      </c>
      <c r="I584">
        <f t="shared" si="41"/>
        <v>594</v>
      </c>
      <c r="J584" s="71">
        <v>45658</v>
      </c>
      <c r="L584">
        <v>10277</v>
      </c>
      <c r="N584" s="24">
        <f>IF($H584&gt;265,ROUND($H584*0.15,0),VLOOKUP($H584,'Office of Allowances Appendix B'!$A$1:$E$266,2,FALSE))</f>
        <v>21</v>
      </c>
      <c r="O584" s="24">
        <f>IF($H584&gt;265,ROUND($H584*0.25,0),VLOOKUP($H584,'Office of Allowances Appendix B'!$A$1:$E$266,3,FALSE))</f>
        <v>36</v>
      </c>
      <c r="P584" s="24">
        <f>IF($H584&gt;265,ROUND($H584*0.4,0),VLOOKUP($H584,'Office of Allowances Appendix B'!$A$1:$E$266,4,FALSE))</f>
        <v>57</v>
      </c>
      <c r="Q584" s="24">
        <f t="shared" si="42"/>
        <v>29</v>
      </c>
    </row>
    <row r="585" spans="1:17" x14ac:dyDescent="0.3">
      <c r="A585" t="s">
        <v>1122</v>
      </c>
      <c r="B585" t="s">
        <v>1206</v>
      </c>
      <c r="C585" t="s">
        <v>1207</v>
      </c>
      <c r="D585" t="s">
        <v>140</v>
      </c>
      <c r="E585" s="83">
        <v>47150</v>
      </c>
      <c r="F585" s="82">
        <v>46022</v>
      </c>
      <c r="G585">
        <v>207</v>
      </c>
      <c r="H585">
        <v>119</v>
      </c>
      <c r="I585">
        <f t="shared" si="41"/>
        <v>326</v>
      </c>
      <c r="J585" s="71">
        <v>45658</v>
      </c>
      <c r="L585">
        <v>10277</v>
      </c>
      <c r="N585" s="24">
        <f>IF($H585&gt;265,ROUND($H585*0.15,0),VLOOKUP($H585,'Office of Allowances Appendix B'!$A$1:$E$266,2,FALSE))</f>
        <v>18</v>
      </c>
      <c r="O585" s="24">
        <f>IF($H585&gt;265,ROUND($H585*0.25,0),VLOOKUP($H585,'Office of Allowances Appendix B'!$A$1:$E$266,3,FALSE))</f>
        <v>30</v>
      </c>
      <c r="P585" s="24">
        <f>IF($H585&gt;265,ROUND($H585*0.4,0),VLOOKUP($H585,'Office of Allowances Appendix B'!$A$1:$E$266,4,FALSE))</f>
        <v>48</v>
      </c>
      <c r="Q585" s="24">
        <f t="shared" si="42"/>
        <v>23</v>
      </c>
    </row>
    <row r="586" spans="1:17" x14ac:dyDescent="0.3">
      <c r="A586" t="s">
        <v>1122</v>
      </c>
      <c r="B586" t="s">
        <v>1208</v>
      </c>
      <c r="C586" t="s">
        <v>1209</v>
      </c>
      <c r="D586" t="s">
        <v>113</v>
      </c>
      <c r="E586" s="82">
        <v>45658</v>
      </c>
      <c r="F586" s="82">
        <v>46022</v>
      </c>
      <c r="G586">
        <v>88</v>
      </c>
      <c r="H586">
        <v>87</v>
      </c>
      <c r="I586">
        <f t="shared" si="41"/>
        <v>175</v>
      </c>
      <c r="J586" s="71">
        <v>45689</v>
      </c>
      <c r="L586">
        <v>11368</v>
      </c>
      <c r="N586" s="24">
        <f>IF($H586&gt;265,ROUND($H586*0.15,0),VLOOKUP($H586,'Office of Allowances Appendix B'!$A$1:$E$266,2,FALSE))</f>
        <v>13</v>
      </c>
      <c r="O586" s="24">
        <f>IF($H586&gt;265,ROUND($H586*0.25,0),VLOOKUP($H586,'Office of Allowances Appendix B'!$A$1:$E$266,3,FALSE))</f>
        <v>22</v>
      </c>
      <c r="P586" s="24">
        <f>IF($H586&gt;265,ROUND($H586*0.4,0),VLOOKUP($H586,'Office of Allowances Appendix B'!$A$1:$E$266,4,FALSE))</f>
        <v>35</v>
      </c>
      <c r="Q586" s="24">
        <f t="shared" si="42"/>
        <v>17</v>
      </c>
    </row>
    <row r="587" spans="1:17" x14ac:dyDescent="0.3">
      <c r="A587" t="s">
        <v>1122</v>
      </c>
      <c r="B587" t="s">
        <v>1210</v>
      </c>
      <c r="C587" t="s">
        <v>1211</v>
      </c>
      <c r="D587" t="s">
        <v>113</v>
      </c>
      <c r="E587" s="82">
        <v>45658</v>
      </c>
      <c r="F587" s="82">
        <v>46022</v>
      </c>
      <c r="G587">
        <v>208</v>
      </c>
      <c r="H587">
        <v>92</v>
      </c>
      <c r="I587">
        <f t="shared" si="41"/>
        <v>300</v>
      </c>
      <c r="J587" s="71">
        <v>45689</v>
      </c>
      <c r="L587">
        <v>11369</v>
      </c>
      <c r="N587" s="24">
        <f>IF($H587&gt;265,ROUND($H587*0.15,0),VLOOKUP($H587,'Office of Allowances Appendix B'!$A$1:$E$266,2,FALSE))</f>
        <v>14</v>
      </c>
      <c r="O587" s="24">
        <f>IF($H587&gt;265,ROUND($H587*0.25,0),VLOOKUP($H587,'Office of Allowances Appendix B'!$A$1:$E$266,3,FALSE))</f>
        <v>23</v>
      </c>
      <c r="P587" s="24">
        <f>IF($H587&gt;265,ROUND($H587*0.4,0),VLOOKUP($H587,'Office of Allowances Appendix B'!$A$1:$E$266,4,FALSE))</f>
        <v>37</v>
      </c>
      <c r="Q587" s="24">
        <f t="shared" si="42"/>
        <v>18</v>
      </c>
    </row>
    <row r="588" spans="1:17" x14ac:dyDescent="0.3">
      <c r="A588" t="s">
        <v>1122</v>
      </c>
      <c r="B588" t="s">
        <v>1212</v>
      </c>
      <c r="C588" t="s">
        <v>1213</v>
      </c>
      <c r="D588" t="s">
        <v>113</v>
      </c>
      <c r="E588" s="82">
        <v>45658</v>
      </c>
      <c r="F588" s="82">
        <v>46022</v>
      </c>
      <c r="G588">
        <v>92</v>
      </c>
      <c r="H588">
        <v>88</v>
      </c>
      <c r="I588">
        <f t="shared" si="41"/>
        <v>180</v>
      </c>
      <c r="J588" s="71">
        <v>45689</v>
      </c>
      <c r="L588">
        <v>12159</v>
      </c>
      <c r="N588" s="24">
        <f>IF($H588&gt;265,ROUND($H588*0.15,0),VLOOKUP($H588,'Office of Allowances Appendix B'!$A$1:$E$266,2,FALSE))</f>
        <v>13</v>
      </c>
      <c r="O588" s="24">
        <f>IF($H588&gt;265,ROUND($H588*0.25,0),VLOOKUP($H588,'Office of Allowances Appendix B'!$A$1:$E$266,3,FALSE))</f>
        <v>22</v>
      </c>
      <c r="P588" s="24">
        <f>IF($H588&gt;265,ROUND($H588*0.4,0),VLOOKUP($H588,'Office of Allowances Appendix B'!$A$1:$E$266,4,FALSE))</f>
        <v>35</v>
      </c>
      <c r="Q588" s="24">
        <f t="shared" si="42"/>
        <v>18</v>
      </c>
    </row>
    <row r="589" spans="1:17" x14ac:dyDescent="0.3">
      <c r="A589" t="s">
        <v>1122</v>
      </c>
      <c r="B589" t="s">
        <v>1214</v>
      </c>
      <c r="C589" t="s">
        <v>1215</v>
      </c>
      <c r="D589" t="s">
        <v>113</v>
      </c>
      <c r="E589" s="82">
        <v>45658</v>
      </c>
      <c r="F589" s="82">
        <v>46022</v>
      </c>
      <c r="G589">
        <v>78</v>
      </c>
      <c r="H589">
        <v>63</v>
      </c>
      <c r="I589">
        <f t="shared" si="41"/>
        <v>141</v>
      </c>
      <c r="J589" s="71">
        <v>45689</v>
      </c>
      <c r="L589">
        <v>11370</v>
      </c>
      <c r="N589" s="24">
        <f>IF($H589&gt;265,ROUND($H589*0.15,0),VLOOKUP($H589,'Office of Allowances Appendix B'!$A$1:$E$266,2,FALSE))</f>
        <v>9</v>
      </c>
      <c r="O589" s="24">
        <f>IF($H589&gt;265,ROUND($H589*0.25,0),VLOOKUP($H589,'Office of Allowances Appendix B'!$A$1:$E$266,3,FALSE))</f>
        <v>16</v>
      </c>
      <c r="P589" s="24">
        <f>IF($H589&gt;265,ROUND($H589*0.4,0),VLOOKUP($H589,'Office of Allowances Appendix B'!$A$1:$E$266,4,FALSE))</f>
        <v>25</v>
      </c>
      <c r="Q589" s="24">
        <f t="shared" si="42"/>
        <v>13</v>
      </c>
    </row>
    <row r="590" spans="1:17" x14ac:dyDescent="0.3">
      <c r="A590" t="s">
        <v>1122</v>
      </c>
      <c r="B590" t="s">
        <v>1216</v>
      </c>
      <c r="C590" t="s">
        <v>1217</v>
      </c>
      <c r="D590" t="s">
        <v>113</v>
      </c>
      <c r="E590" s="82">
        <v>45658</v>
      </c>
      <c r="F590" s="82">
        <v>46022</v>
      </c>
      <c r="G590">
        <v>105</v>
      </c>
      <c r="H590">
        <v>75</v>
      </c>
      <c r="I590">
        <f t="shared" si="41"/>
        <v>180</v>
      </c>
      <c r="J590" s="71">
        <v>45689</v>
      </c>
      <c r="L590">
        <v>11373</v>
      </c>
      <c r="N590" s="24">
        <f>IF($H590&gt;265,ROUND($H590*0.15,0),VLOOKUP($H590,'Office of Allowances Appendix B'!$A$1:$E$266,2,FALSE))</f>
        <v>11</v>
      </c>
      <c r="O590" s="24">
        <f>IF($H590&gt;265,ROUND($H590*0.25,0),VLOOKUP($H590,'Office of Allowances Appendix B'!$A$1:$E$266,3,FALSE))</f>
        <v>19</v>
      </c>
      <c r="P590" s="24">
        <f>IF($H590&gt;265,ROUND($H590*0.4,0),VLOOKUP($H590,'Office of Allowances Appendix B'!$A$1:$E$266,4,FALSE))</f>
        <v>30</v>
      </c>
      <c r="Q590" s="24">
        <f t="shared" ref="Q590" si="45">H590-SUM(N590:P590)</f>
        <v>15</v>
      </c>
    </row>
    <row r="591" spans="1:17" x14ac:dyDescent="0.3">
      <c r="A591" t="s">
        <v>1122</v>
      </c>
      <c r="B591" t="s">
        <v>1218</v>
      </c>
      <c r="C591" t="s">
        <v>1219</v>
      </c>
      <c r="D591" t="s">
        <v>113</v>
      </c>
      <c r="E591" s="82">
        <v>45658</v>
      </c>
      <c r="F591" s="82">
        <v>46022</v>
      </c>
      <c r="G591">
        <v>75</v>
      </c>
      <c r="H591">
        <v>64</v>
      </c>
      <c r="I591">
        <f t="shared" si="41"/>
        <v>139</v>
      </c>
      <c r="J591" s="71">
        <v>45689</v>
      </c>
      <c r="L591">
        <v>11374</v>
      </c>
      <c r="N591" s="24">
        <f>IF($H591&gt;265,ROUND($H591*0.15,0),VLOOKUP($H591,'Office of Allowances Appendix B'!$A$1:$E$266,2,FALSE))</f>
        <v>10</v>
      </c>
      <c r="O591" s="24">
        <f>IF($H591&gt;265,ROUND($H591*0.25,0),VLOOKUP($H591,'Office of Allowances Appendix B'!$A$1:$E$266,3,FALSE))</f>
        <v>16</v>
      </c>
      <c r="P591" s="24">
        <f>IF($H591&gt;265,ROUND($H591*0.4,0),VLOOKUP($H591,'Office of Allowances Appendix B'!$A$1:$E$266,4,FALSE))</f>
        <v>25</v>
      </c>
      <c r="Q591" s="24">
        <f t="shared" si="42"/>
        <v>13</v>
      </c>
    </row>
    <row r="592" spans="1:17" x14ac:dyDescent="0.3">
      <c r="A592" t="s">
        <v>1122</v>
      </c>
      <c r="B592" t="s">
        <v>1220</v>
      </c>
      <c r="C592" t="s">
        <v>1221</v>
      </c>
      <c r="D592" t="s">
        <v>113</v>
      </c>
      <c r="E592" s="82">
        <v>45658</v>
      </c>
      <c r="F592" s="82">
        <v>46022</v>
      </c>
      <c r="G592">
        <v>360</v>
      </c>
      <c r="H592">
        <v>126</v>
      </c>
      <c r="I592">
        <f t="shared" si="41"/>
        <v>486</v>
      </c>
      <c r="J592" s="71">
        <v>45658</v>
      </c>
      <c r="K592">
        <v>9</v>
      </c>
      <c r="L592">
        <v>10273</v>
      </c>
      <c r="N592" s="24">
        <f>IF($H592&gt;265,ROUND($H592*0.15,0),VLOOKUP($H592,'Office of Allowances Appendix B'!$A$1:$E$266,2,FALSE))</f>
        <v>19</v>
      </c>
      <c r="O592" s="24">
        <f>IF($H592&gt;265,ROUND($H592*0.25,0),VLOOKUP($H592,'Office of Allowances Appendix B'!$A$1:$E$266,3,FALSE))</f>
        <v>32</v>
      </c>
      <c r="P592" s="24">
        <f>IF($H592&gt;265,ROUND($H592*0.4,0),VLOOKUP($H592,'Office of Allowances Appendix B'!$A$1:$E$266,4,FALSE))</f>
        <v>50</v>
      </c>
      <c r="Q592" s="24">
        <f t="shared" si="42"/>
        <v>25</v>
      </c>
    </row>
    <row r="593" spans="1:17" x14ac:dyDescent="0.3">
      <c r="A593" t="s">
        <v>1122</v>
      </c>
      <c r="B593" t="s">
        <v>1222</v>
      </c>
      <c r="C593" t="s">
        <v>1223</v>
      </c>
      <c r="D593" t="s">
        <v>113</v>
      </c>
      <c r="E593" s="82">
        <v>45658</v>
      </c>
      <c r="F593" s="82">
        <v>46022</v>
      </c>
      <c r="G593">
        <v>109</v>
      </c>
      <c r="H593">
        <v>74</v>
      </c>
      <c r="I593">
        <f t="shared" si="41"/>
        <v>183</v>
      </c>
      <c r="J593" s="71">
        <v>45689</v>
      </c>
      <c r="K593">
        <v>35</v>
      </c>
      <c r="L593">
        <v>11480</v>
      </c>
      <c r="N593" s="24">
        <f>IF($H593&gt;265,ROUND($H593*0.15,0),VLOOKUP($H593,'Office of Allowances Appendix B'!$A$1:$E$266,2,FALSE))</f>
        <v>11</v>
      </c>
      <c r="O593" s="24">
        <f>IF($H593&gt;265,ROUND($H593*0.25,0),VLOOKUP($H593,'Office of Allowances Appendix B'!$A$1:$E$266,3,FALSE))</f>
        <v>19</v>
      </c>
      <c r="P593" s="24">
        <f>IF($H593&gt;265,ROUND($H593*0.4,0),VLOOKUP($H593,'Office of Allowances Appendix B'!$A$1:$E$266,4,FALSE))</f>
        <v>29</v>
      </c>
      <c r="Q593" s="24">
        <f t="shared" si="42"/>
        <v>15</v>
      </c>
    </row>
    <row r="594" spans="1:17" x14ac:dyDescent="0.3">
      <c r="A594" t="s">
        <v>1122</v>
      </c>
      <c r="B594" t="s">
        <v>1224</v>
      </c>
      <c r="C594" t="s">
        <v>1225</v>
      </c>
      <c r="D594" t="s">
        <v>113</v>
      </c>
      <c r="E594" s="82">
        <v>45658</v>
      </c>
      <c r="F594" s="82">
        <v>46022</v>
      </c>
      <c r="G594">
        <v>72</v>
      </c>
      <c r="H594">
        <v>79</v>
      </c>
      <c r="I594">
        <f t="shared" si="41"/>
        <v>151</v>
      </c>
      <c r="J594" s="71">
        <v>45689</v>
      </c>
      <c r="L594">
        <v>11483</v>
      </c>
      <c r="N594" s="24">
        <f>IF($H594&gt;265,ROUND($H594*0.15,0),VLOOKUP($H594,'Office of Allowances Appendix B'!$A$1:$E$266,2,FALSE))</f>
        <v>12</v>
      </c>
      <c r="O594" s="24">
        <f>IF($H594&gt;265,ROUND($H594*0.25,0),VLOOKUP($H594,'Office of Allowances Appendix B'!$A$1:$E$266,3,FALSE))</f>
        <v>20</v>
      </c>
      <c r="P594" s="24">
        <f>IF($H594&gt;265,ROUND($H594*0.4,0),VLOOKUP($H594,'Office of Allowances Appendix B'!$A$1:$E$266,4,FALSE))</f>
        <v>32</v>
      </c>
      <c r="Q594" s="24">
        <f t="shared" si="42"/>
        <v>15</v>
      </c>
    </row>
    <row r="595" spans="1:17" x14ac:dyDescent="0.3">
      <c r="A595" t="s">
        <v>1122</v>
      </c>
      <c r="B595" t="s">
        <v>1226</v>
      </c>
      <c r="C595" t="s">
        <v>1227</v>
      </c>
      <c r="D595" t="s">
        <v>113</v>
      </c>
      <c r="E595" s="82">
        <v>45658</v>
      </c>
      <c r="F595" s="82">
        <v>46022</v>
      </c>
      <c r="G595">
        <v>97</v>
      </c>
      <c r="H595">
        <v>75</v>
      </c>
      <c r="I595">
        <f t="shared" si="41"/>
        <v>172</v>
      </c>
      <c r="J595" s="71">
        <v>45689</v>
      </c>
      <c r="L595">
        <v>11484</v>
      </c>
      <c r="N595" s="24">
        <f>IF($H595&gt;265,ROUND($H595*0.15,0),VLOOKUP($H595,'Office of Allowances Appendix B'!$A$1:$E$266,2,FALSE))</f>
        <v>11</v>
      </c>
      <c r="O595" s="24">
        <f>IF($H595&gt;265,ROUND($H595*0.25,0),VLOOKUP($H595,'Office of Allowances Appendix B'!$A$1:$E$266,3,FALSE))</f>
        <v>19</v>
      </c>
      <c r="P595" s="24">
        <f>IF($H595&gt;265,ROUND($H595*0.4,0),VLOOKUP($H595,'Office of Allowances Appendix B'!$A$1:$E$266,4,FALSE))</f>
        <v>30</v>
      </c>
      <c r="Q595" s="24">
        <f t="shared" si="42"/>
        <v>15</v>
      </c>
    </row>
    <row r="596" spans="1:17" x14ac:dyDescent="0.3">
      <c r="A596" t="s">
        <v>1122</v>
      </c>
      <c r="B596" t="s">
        <v>1228</v>
      </c>
      <c r="C596" t="s">
        <v>1229</v>
      </c>
      <c r="D596" t="s">
        <v>113</v>
      </c>
      <c r="E596" s="82">
        <v>45658</v>
      </c>
      <c r="F596" s="82">
        <v>46022</v>
      </c>
      <c r="G596">
        <v>94</v>
      </c>
      <c r="H596">
        <v>104</v>
      </c>
      <c r="I596">
        <f t="shared" si="41"/>
        <v>198</v>
      </c>
      <c r="J596" s="71">
        <v>45689</v>
      </c>
      <c r="L596">
        <v>11485</v>
      </c>
      <c r="N596" s="24">
        <f>IF($H596&gt;265,ROUND($H596*0.15,0),VLOOKUP($H596,'Office of Allowances Appendix B'!$A$1:$E$266,2,FALSE))</f>
        <v>16</v>
      </c>
      <c r="O596" s="24">
        <f>IF($H596&gt;265,ROUND($H596*0.25,0),VLOOKUP($H596,'Office of Allowances Appendix B'!$A$1:$E$266,3,FALSE))</f>
        <v>26</v>
      </c>
      <c r="P596" s="24">
        <f>IF($H596&gt;265,ROUND($H596*0.4,0),VLOOKUP($H596,'Office of Allowances Appendix B'!$A$1:$E$266,4,FALSE))</f>
        <v>41</v>
      </c>
      <c r="Q596" s="24">
        <f t="shared" si="42"/>
        <v>21</v>
      </c>
    </row>
    <row r="597" spans="1:17" x14ac:dyDescent="0.3">
      <c r="A597" t="s">
        <v>1122</v>
      </c>
      <c r="B597" t="s">
        <v>1230</v>
      </c>
      <c r="C597" t="s">
        <v>1231</v>
      </c>
      <c r="D597" t="s">
        <v>113</v>
      </c>
      <c r="E597" s="82">
        <v>45658</v>
      </c>
      <c r="F597" s="82">
        <v>46022</v>
      </c>
      <c r="G597">
        <v>98</v>
      </c>
      <c r="H597">
        <v>76</v>
      </c>
      <c r="I597">
        <f t="shared" si="41"/>
        <v>174</v>
      </c>
      <c r="J597" s="71">
        <v>45689</v>
      </c>
      <c r="L597">
        <v>11486</v>
      </c>
      <c r="N597" s="24">
        <f>IF($H597&gt;265,ROUND($H597*0.15,0),VLOOKUP($H597,'Office of Allowances Appendix B'!$A$1:$E$266,2,FALSE))</f>
        <v>11</v>
      </c>
      <c r="O597" s="24">
        <f>IF($H597&gt;265,ROUND($H597*0.25,0),VLOOKUP($H597,'Office of Allowances Appendix B'!$A$1:$E$266,3,FALSE))</f>
        <v>19</v>
      </c>
      <c r="P597" s="24">
        <f>IF($H597&gt;265,ROUND($H597*0.4,0),VLOOKUP($H597,'Office of Allowances Appendix B'!$A$1:$E$266,4,FALSE))</f>
        <v>31</v>
      </c>
      <c r="Q597" s="24">
        <f t="shared" si="42"/>
        <v>15</v>
      </c>
    </row>
    <row r="598" spans="1:17" x14ac:dyDescent="0.3">
      <c r="A598" t="s">
        <v>1122</v>
      </c>
      <c r="B598" t="s">
        <v>1232</v>
      </c>
      <c r="C598" t="s">
        <v>1233</v>
      </c>
      <c r="D598" t="s">
        <v>113</v>
      </c>
      <c r="E598" s="82">
        <v>45658</v>
      </c>
      <c r="F598" s="82">
        <v>46022</v>
      </c>
      <c r="G598">
        <v>98</v>
      </c>
      <c r="H598">
        <v>82</v>
      </c>
      <c r="I598">
        <f t="shared" si="41"/>
        <v>180</v>
      </c>
      <c r="J598" s="71">
        <v>45689</v>
      </c>
      <c r="L598">
        <v>11487</v>
      </c>
      <c r="N598" s="24">
        <f>IF($H598&gt;265,ROUND($H598*0.15,0),VLOOKUP($H598,'Office of Allowances Appendix B'!$A$1:$E$266,2,FALSE))</f>
        <v>12</v>
      </c>
      <c r="O598" s="24">
        <f>IF($H598&gt;265,ROUND($H598*0.25,0),VLOOKUP($H598,'Office of Allowances Appendix B'!$A$1:$E$266,3,FALSE))</f>
        <v>21</v>
      </c>
      <c r="P598" s="24">
        <f>IF($H598&gt;265,ROUND($H598*0.4,0),VLOOKUP($H598,'Office of Allowances Appendix B'!$A$1:$E$266,4,FALSE))</f>
        <v>33</v>
      </c>
      <c r="Q598" s="24">
        <f t="shared" si="42"/>
        <v>16</v>
      </c>
    </row>
    <row r="599" spans="1:17" x14ac:dyDescent="0.3">
      <c r="A599" t="s">
        <v>1122</v>
      </c>
      <c r="B599" t="s">
        <v>1234</v>
      </c>
      <c r="C599" t="s">
        <v>1235</v>
      </c>
      <c r="D599" t="s">
        <v>113</v>
      </c>
      <c r="E599" s="82">
        <v>45658</v>
      </c>
      <c r="F599" s="82">
        <v>46022</v>
      </c>
      <c r="G599">
        <v>97</v>
      </c>
      <c r="H599">
        <v>59</v>
      </c>
      <c r="I599">
        <f t="shared" si="41"/>
        <v>156</v>
      </c>
      <c r="J599" s="71">
        <v>45689</v>
      </c>
      <c r="L599">
        <v>11488</v>
      </c>
      <c r="N599" s="24">
        <f>IF($H599&gt;265,ROUND($H599*0.15,0),VLOOKUP($H599,'Office of Allowances Appendix B'!$A$1:$E$266,2,FALSE))</f>
        <v>9</v>
      </c>
      <c r="O599" s="24">
        <f>IF($H599&gt;265,ROUND($H599*0.25,0),VLOOKUP($H599,'Office of Allowances Appendix B'!$A$1:$E$266,3,FALSE))</f>
        <v>15</v>
      </c>
      <c r="P599" s="24">
        <f>IF($H599&gt;265,ROUND($H599*0.4,0),VLOOKUP($H599,'Office of Allowances Appendix B'!$A$1:$E$266,4,FALSE))</f>
        <v>24</v>
      </c>
      <c r="Q599" s="24">
        <f t="shared" si="42"/>
        <v>11</v>
      </c>
    </row>
    <row r="600" spans="1:17" x14ac:dyDescent="0.3">
      <c r="A600" t="s">
        <v>1122</v>
      </c>
      <c r="B600" t="s">
        <v>1236</v>
      </c>
      <c r="C600" t="s">
        <v>1237</v>
      </c>
      <c r="D600" t="s">
        <v>113</v>
      </c>
      <c r="E600" s="82">
        <v>45658</v>
      </c>
      <c r="F600" s="82">
        <v>46022</v>
      </c>
      <c r="G600">
        <v>190</v>
      </c>
      <c r="H600">
        <v>122</v>
      </c>
      <c r="I600">
        <f t="shared" si="41"/>
        <v>312</v>
      </c>
      <c r="J600" s="71">
        <v>45689</v>
      </c>
      <c r="L600">
        <v>10281</v>
      </c>
      <c r="N600" s="24">
        <f>IF($H600&gt;265,ROUND($H600*0.15,0),VLOOKUP($H600,'Office of Allowances Appendix B'!$A$1:$E$266,2,FALSE))</f>
        <v>18</v>
      </c>
      <c r="O600" s="24">
        <f>IF($H600&gt;265,ROUND($H600*0.25,0),VLOOKUP($H600,'Office of Allowances Appendix B'!$A$1:$E$266,3,FALSE))</f>
        <v>31</v>
      </c>
      <c r="P600" s="24">
        <f>IF($H600&gt;265,ROUND($H600*0.4,0),VLOOKUP($H600,'Office of Allowances Appendix B'!$A$1:$E$266,4,FALSE))</f>
        <v>49</v>
      </c>
      <c r="Q600" s="24">
        <f t="shared" si="42"/>
        <v>24</v>
      </c>
    </row>
    <row r="601" spans="1:17" x14ac:dyDescent="0.3">
      <c r="A601" t="s">
        <v>1122</v>
      </c>
      <c r="B601" t="s">
        <v>1238</v>
      </c>
      <c r="C601" t="s">
        <v>1239</v>
      </c>
      <c r="D601" t="s">
        <v>113</v>
      </c>
      <c r="E601" s="82">
        <v>45658</v>
      </c>
      <c r="F601" s="82">
        <v>46022</v>
      </c>
      <c r="G601">
        <v>91</v>
      </c>
      <c r="H601">
        <v>67</v>
      </c>
      <c r="I601">
        <f t="shared" si="41"/>
        <v>158</v>
      </c>
      <c r="J601" s="71">
        <v>45689</v>
      </c>
      <c r="L601">
        <v>12022</v>
      </c>
      <c r="N601" s="24">
        <f>IF($H601&gt;265,ROUND($H601*0.15,0),VLOOKUP($H601,'Office of Allowances Appendix B'!$A$1:$E$266,2,FALSE))</f>
        <v>10</v>
      </c>
      <c r="O601" s="24">
        <f>IF($H601&gt;265,ROUND($H601*0.25,0),VLOOKUP($H601,'Office of Allowances Appendix B'!$A$1:$E$266,3,FALSE))</f>
        <v>17</v>
      </c>
      <c r="P601" s="24">
        <f>IF($H601&gt;265,ROUND($H601*0.4,0),VLOOKUP($H601,'Office of Allowances Appendix B'!$A$1:$E$266,4,FALSE))</f>
        <v>27</v>
      </c>
      <c r="Q601" s="24">
        <f t="shared" si="42"/>
        <v>13</v>
      </c>
    </row>
    <row r="602" spans="1:17" x14ac:dyDescent="0.3">
      <c r="A602" t="s">
        <v>1122</v>
      </c>
      <c r="B602" t="s">
        <v>1240</v>
      </c>
      <c r="C602" t="s">
        <v>1241</v>
      </c>
      <c r="D602" t="s">
        <v>113</v>
      </c>
      <c r="E602" s="82">
        <v>45658</v>
      </c>
      <c r="F602" s="82">
        <v>46022</v>
      </c>
      <c r="G602">
        <v>114</v>
      </c>
      <c r="H602">
        <v>72</v>
      </c>
      <c r="I602">
        <f t="shared" si="41"/>
        <v>186</v>
      </c>
      <c r="J602" s="71">
        <v>45689</v>
      </c>
      <c r="L602">
        <v>12847</v>
      </c>
      <c r="N602" s="24">
        <f>IF($H602&gt;265,ROUND($H602*0.15,0),VLOOKUP($H602,'Office of Allowances Appendix B'!$A$1:$E$266,2,FALSE))</f>
        <v>11</v>
      </c>
      <c r="O602" s="24">
        <f>IF($H602&gt;265,ROUND($H602*0.25,0),VLOOKUP($H602,'Office of Allowances Appendix B'!$A$1:$E$266,3,FALSE))</f>
        <v>18</v>
      </c>
      <c r="P602" s="24">
        <f>IF($H602&gt;265,ROUND($H602*0.4,0),VLOOKUP($H602,'Office of Allowances Appendix B'!$A$1:$E$266,4,FALSE))</f>
        <v>29</v>
      </c>
      <c r="Q602" s="24">
        <f t="shared" si="42"/>
        <v>14</v>
      </c>
    </row>
    <row r="603" spans="1:17" x14ac:dyDescent="0.3">
      <c r="A603" t="s">
        <v>1242</v>
      </c>
      <c r="B603" t="s">
        <v>109</v>
      </c>
      <c r="C603" t="s">
        <v>1243</v>
      </c>
      <c r="D603" t="s">
        <v>113</v>
      </c>
      <c r="E603" s="82">
        <v>45658</v>
      </c>
      <c r="F603" s="82">
        <v>46022</v>
      </c>
      <c r="G603">
        <v>149</v>
      </c>
      <c r="H603">
        <v>128</v>
      </c>
      <c r="I603">
        <f t="shared" ref="I603:I667" si="46">G603+H603</f>
        <v>277</v>
      </c>
      <c r="J603" s="71">
        <v>44866</v>
      </c>
      <c r="L603">
        <v>11812</v>
      </c>
      <c r="N603" s="24">
        <f>IF($H603&gt;265,ROUND($H603*0.15,0),VLOOKUP($H603,'Office of Allowances Appendix B'!$A$1:$E$266,2,FALSE))</f>
        <v>19</v>
      </c>
      <c r="O603" s="24">
        <f>IF($H603&gt;265,ROUND($H603*0.25,0),VLOOKUP($H603,'Office of Allowances Appendix B'!$A$1:$E$266,3,FALSE))</f>
        <v>32</v>
      </c>
      <c r="P603" s="24">
        <f>IF($H603&gt;265,ROUND($H603*0.4,0),VLOOKUP($H603,'Office of Allowances Appendix B'!$A$1:$E$266,4,FALSE))</f>
        <v>51</v>
      </c>
      <c r="Q603" s="24">
        <f t="shared" si="42"/>
        <v>26</v>
      </c>
    </row>
    <row r="604" spans="1:17" x14ac:dyDescent="0.3">
      <c r="A604" t="s">
        <v>1242</v>
      </c>
      <c r="B604" t="s">
        <v>1244</v>
      </c>
      <c r="C604" t="s">
        <v>1245</v>
      </c>
      <c r="D604" t="s">
        <v>113</v>
      </c>
      <c r="E604" s="82">
        <v>45658</v>
      </c>
      <c r="F604" s="82">
        <v>46022</v>
      </c>
      <c r="G604">
        <v>242</v>
      </c>
      <c r="H604">
        <v>102</v>
      </c>
      <c r="I604">
        <f t="shared" si="46"/>
        <v>344</v>
      </c>
      <c r="J604" s="71">
        <v>44896</v>
      </c>
      <c r="L604">
        <v>10347</v>
      </c>
      <c r="N604" s="24">
        <f>IF($H604&gt;265,ROUND($H604*0.15,0),VLOOKUP($H604,'Office of Allowances Appendix B'!$A$1:$E$266,2,FALSE))</f>
        <v>15</v>
      </c>
      <c r="O604" s="24">
        <f>IF($H604&gt;265,ROUND($H604*0.25,0),VLOOKUP($H604,'Office of Allowances Appendix B'!$A$1:$E$266,3,FALSE))</f>
        <v>26</v>
      </c>
      <c r="P604" s="24">
        <f>IF($H604&gt;265,ROUND($H604*0.4,0),VLOOKUP($H604,'Office of Allowances Appendix B'!$A$1:$E$266,4,FALSE))</f>
        <v>41</v>
      </c>
      <c r="Q604" s="24">
        <f t="shared" si="42"/>
        <v>20</v>
      </c>
    </row>
    <row r="605" spans="1:17" x14ac:dyDescent="0.3">
      <c r="A605" t="s">
        <v>1242</v>
      </c>
      <c r="B605" t="s">
        <v>1246</v>
      </c>
      <c r="C605" t="s">
        <v>1247</v>
      </c>
      <c r="D605" t="s">
        <v>113</v>
      </c>
      <c r="E605" s="82">
        <v>45658</v>
      </c>
      <c r="F605" s="82">
        <v>46022</v>
      </c>
      <c r="G605">
        <v>149</v>
      </c>
      <c r="H605">
        <v>128</v>
      </c>
      <c r="I605">
        <f t="shared" si="46"/>
        <v>277</v>
      </c>
      <c r="J605" s="71">
        <v>44866</v>
      </c>
      <c r="L605">
        <v>12025</v>
      </c>
      <c r="N605" s="24">
        <f>IF($H605&gt;265,ROUND($H605*0.15,0),VLOOKUP($H605,'Office of Allowances Appendix B'!$A$1:$E$266,2,FALSE))</f>
        <v>19</v>
      </c>
      <c r="O605" s="24">
        <f>IF($H605&gt;265,ROUND($H605*0.25,0),VLOOKUP($H605,'Office of Allowances Appendix B'!$A$1:$E$266,3,FALSE))</f>
        <v>32</v>
      </c>
      <c r="P605" s="24">
        <f>IF($H605&gt;265,ROUND($H605*0.4,0),VLOOKUP($H605,'Office of Allowances Appendix B'!$A$1:$E$266,4,FALSE))</f>
        <v>51</v>
      </c>
      <c r="Q605" s="24">
        <f t="shared" si="42"/>
        <v>26</v>
      </c>
    </row>
    <row r="606" spans="1:17" x14ac:dyDescent="0.3">
      <c r="A606" t="s">
        <v>1242</v>
      </c>
      <c r="B606" t="s">
        <v>1248</v>
      </c>
      <c r="C606" t="s">
        <v>1249</v>
      </c>
      <c r="D606" t="s">
        <v>113</v>
      </c>
      <c r="E606" s="82">
        <v>45658</v>
      </c>
      <c r="F606" s="82">
        <v>46022</v>
      </c>
      <c r="G606">
        <v>197</v>
      </c>
      <c r="H606">
        <v>143</v>
      </c>
      <c r="I606">
        <f t="shared" si="46"/>
        <v>340</v>
      </c>
      <c r="J606" s="71">
        <v>44927</v>
      </c>
      <c r="L606">
        <v>13404</v>
      </c>
      <c r="N606" s="24">
        <f>IF($H606&gt;265,ROUND($H606*0.15,0),VLOOKUP($H606,'Office of Allowances Appendix B'!$A$1:$E$266,2,FALSE))</f>
        <v>21</v>
      </c>
      <c r="O606" s="24">
        <f>IF($H606&gt;265,ROUND($H606*0.25,0),VLOOKUP($H606,'Office of Allowances Appendix B'!$A$1:$E$266,3,FALSE))</f>
        <v>36</v>
      </c>
      <c r="P606" s="24">
        <f>IF($H606&gt;265,ROUND($H606*0.4,0),VLOOKUP($H606,'Office of Allowances Appendix B'!$A$1:$E$266,4,FALSE))</f>
        <v>57</v>
      </c>
      <c r="Q606" s="24">
        <f t="shared" si="42"/>
        <v>29</v>
      </c>
    </row>
    <row r="607" spans="1:17" x14ac:dyDescent="0.3">
      <c r="A607" t="s">
        <v>1242</v>
      </c>
      <c r="B607" t="s">
        <v>1250</v>
      </c>
      <c r="C607" t="s">
        <v>1251</v>
      </c>
      <c r="D607" t="s">
        <v>113</v>
      </c>
      <c r="E607" s="82">
        <v>45658</v>
      </c>
      <c r="F607" s="82">
        <v>46022</v>
      </c>
      <c r="G607">
        <v>165</v>
      </c>
      <c r="H607">
        <v>129</v>
      </c>
      <c r="I607">
        <f t="shared" si="46"/>
        <v>294</v>
      </c>
      <c r="J607" s="71">
        <v>44866</v>
      </c>
      <c r="L607">
        <v>13917</v>
      </c>
      <c r="N607" s="24">
        <f>IF($H607&gt;265,ROUND($H607*0.15,0),VLOOKUP($H607,'Office of Allowances Appendix B'!$A$1:$E$266,2,FALSE))</f>
        <v>19</v>
      </c>
      <c r="O607" s="24">
        <f>IF($H607&gt;265,ROUND($H607*0.25,0),VLOOKUP($H607,'Office of Allowances Appendix B'!$A$1:$E$266,3,FALSE))</f>
        <v>32</v>
      </c>
      <c r="P607" s="24">
        <f>IF($H607&gt;265,ROUND($H607*0.4,0),VLOOKUP($H607,'Office of Allowances Appendix B'!$A$1:$E$266,4,FALSE))</f>
        <v>52</v>
      </c>
      <c r="Q607" s="24">
        <f t="shared" si="42"/>
        <v>26</v>
      </c>
    </row>
    <row r="608" spans="1:17" x14ac:dyDescent="0.3">
      <c r="A608" t="s">
        <v>1252</v>
      </c>
      <c r="B608" t="s">
        <v>109</v>
      </c>
      <c r="C608" t="s">
        <v>1253</v>
      </c>
      <c r="D608" t="s">
        <v>113</v>
      </c>
      <c r="E608" s="82">
        <v>45658</v>
      </c>
      <c r="F608" s="82">
        <v>46022</v>
      </c>
      <c r="G608">
        <v>138</v>
      </c>
      <c r="H608">
        <v>98</v>
      </c>
      <c r="I608">
        <f t="shared" si="46"/>
        <v>236</v>
      </c>
      <c r="J608" s="71">
        <v>39904</v>
      </c>
      <c r="L608">
        <v>11771</v>
      </c>
      <c r="N608" s="24">
        <f>IF($H608&gt;265,ROUND($H608*0.15,0),VLOOKUP($H608,'Office of Allowances Appendix B'!$A$1:$E$266,2,FALSE))</f>
        <v>15</v>
      </c>
      <c r="O608" s="24">
        <f>IF($H608&gt;265,ROUND($H608*0.25,0),VLOOKUP($H608,'Office of Allowances Appendix B'!$A$1:$E$266,3,FALSE))</f>
        <v>25</v>
      </c>
      <c r="P608" s="24">
        <f>IF($H608&gt;265,ROUND($H608*0.4,0),VLOOKUP($H608,'Office of Allowances Appendix B'!$A$1:$E$266,4,FALSE))</f>
        <v>39</v>
      </c>
      <c r="Q608" s="24">
        <f t="shared" si="42"/>
        <v>19</v>
      </c>
    </row>
    <row r="609" spans="1:17" x14ac:dyDescent="0.3">
      <c r="A609" t="s">
        <v>1252</v>
      </c>
      <c r="B609" t="s">
        <v>1254</v>
      </c>
      <c r="C609" t="s">
        <v>1255</v>
      </c>
      <c r="D609" t="s">
        <v>113</v>
      </c>
      <c r="E609" s="82">
        <v>45658</v>
      </c>
      <c r="F609" s="82">
        <v>46022</v>
      </c>
      <c r="G609">
        <v>213</v>
      </c>
      <c r="H609">
        <v>93</v>
      </c>
      <c r="I609">
        <f t="shared" si="46"/>
        <v>306</v>
      </c>
      <c r="J609" s="71">
        <v>39904</v>
      </c>
      <c r="L609">
        <v>19005</v>
      </c>
      <c r="N609" s="24">
        <f>IF($H609&gt;265,ROUND($H609*0.15,0),VLOOKUP($H609,'Office of Allowances Appendix B'!$A$1:$E$266,2,FALSE))</f>
        <v>14</v>
      </c>
      <c r="O609" s="24">
        <f>IF($H609&gt;265,ROUND($H609*0.25,0),VLOOKUP($H609,'Office of Allowances Appendix B'!$A$1:$E$266,3,FALSE))</f>
        <v>23</v>
      </c>
      <c r="P609" s="24">
        <f>IF($H609&gt;265,ROUND($H609*0.4,0),VLOOKUP($H609,'Office of Allowances Appendix B'!$A$1:$E$266,4,FALSE))</f>
        <v>37</v>
      </c>
      <c r="Q609" s="24">
        <f t="shared" ref="Q609:Q673" si="47">H609-SUM(N609:P609)</f>
        <v>19</v>
      </c>
    </row>
    <row r="610" spans="1:17" x14ac:dyDescent="0.3">
      <c r="A610" t="s">
        <v>1252</v>
      </c>
      <c r="B610" t="s">
        <v>1256</v>
      </c>
      <c r="C610" t="s">
        <v>1257</v>
      </c>
      <c r="D610" t="s">
        <v>113</v>
      </c>
      <c r="E610" s="82">
        <v>45658</v>
      </c>
      <c r="F610" s="82">
        <v>46022</v>
      </c>
      <c r="G610">
        <v>280</v>
      </c>
      <c r="H610">
        <v>120</v>
      </c>
      <c r="I610">
        <f t="shared" si="46"/>
        <v>400</v>
      </c>
      <c r="J610" s="71">
        <v>45658</v>
      </c>
      <c r="L610">
        <v>10172</v>
      </c>
      <c r="N610" s="24">
        <f>IF($H610&gt;265,ROUND($H610*0.15,0),VLOOKUP($H610,'Office of Allowances Appendix B'!$A$1:$E$266,2,FALSE))</f>
        <v>18</v>
      </c>
      <c r="O610" s="24">
        <f>IF($H610&gt;265,ROUND($H610*0.25,0),VLOOKUP($H610,'Office of Allowances Appendix B'!$A$1:$E$266,3,FALSE))</f>
        <v>30</v>
      </c>
      <c r="P610" s="24">
        <f>IF($H610&gt;265,ROUND($H610*0.4,0),VLOOKUP($H610,'Office of Allowances Appendix B'!$A$1:$E$266,4,FALSE))</f>
        <v>48</v>
      </c>
      <c r="Q610" s="24">
        <f t="shared" si="47"/>
        <v>24</v>
      </c>
    </row>
    <row r="611" spans="1:17" x14ac:dyDescent="0.3">
      <c r="A611" t="s">
        <v>1252</v>
      </c>
      <c r="B611" t="s">
        <v>1258</v>
      </c>
      <c r="C611" t="s">
        <v>1259</v>
      </c>
      <c r="D611" t="s">
        <v>113</v>
      </c>
      <c r="E611" s="82">
        <v>45658</v>
      </c>
      <c r="F611" s="82">
        <v>46022</v>
      </c>
      <c r="G611">
        <v>265</v>
      </c>
      <c r="H611">
        <v>108</v>
      </c>
      <c r="I611">
        <f t="shared" si="46"/>
        <v>373</v>
      </c>
      <c r="J611" s="71">
        <v>45658</v>
      </c>
      <c r="L611">
        <v>12712</v>
      </c>
      <c r="N611" s="24">
        <f>IF($H611&gt;265,ROUND($H611*0.15,0),VLOOKUP($H611,'Office of Allowances Appendix B'!$A$1:$E$266,2,FALSE))</f>
        <v>16</v>
      </c>
      <c r="O611" s="24">
        <f>IF($H611&gt;265,ROUND($H611*0.25,0),VLOOKUP($H611,'Office of Allowances Appendix B'!$A$1:$E$266,3,FALSE))</f>
        <v>27</v>
      </c>
      <c r="P611" s="24">
        <f>IF($H611&gt;265,ROUND($H611*0.4,0),VLOOKUP($H611,'Office of Allowances Appendix B'!$A$1:$E$266,4,FALSE))</f>
        <v>43</v>
      </c>
      <c r="Q611" s="24">
        <f t="shared" si="47"/>
        <v>22</v>
      </c>
    </row>
    <row r="612" spans="1:17" x14ac:dyDescent="0.3">
      <c r="A612" t="s">
        <v>1260</v>
      </c>
      <c r="B612" t="s">
        <v>109</v>
      </c>
      <c r="C612" t="s">
        <v>1261</v>
      </c>
      <c r="D612" t="s">
        <v>113</v>
      </c>
      <c r="E612" s="82">
        <v>45658</v>
      </c>
      <c r="F612" s="82">
        <v>46022</v>
      </c>
      <c r="G612">
        <v>147</v>
      </c>
      <c r="H612">
        <v>77</v>
      </c>
      <c r="I612">
        <f t="shared" si="46"/>
        <v>224</v>
      </c>
      <c r="J612" s="71">
        <v>43525</v>
      </c>
      <c r="K612">
        <v>2</v>
      </c>
      <c r="L612">
        <v>11840</v>
      </c>
      <c r="N612" s="24">
        <f>IF($H612&gt;265,ROUND($H612*0.15,0),VLOOKUP($H612,'Office of Allowances Appendix B'!$A$1:$E$266,2,FALSE))</f>
        <v>12</v>
      </c>
      <c r="O612" s="24">
        <f>IF($H612&gt;265,ROUND($H612*0.25,0),VLOOKUP($H612,'Office of Allowances Appendix B'!$A$1:$E$266,3,FALSE))</f>
        <v>19</v>
      </c>
      <c r="P612" s="24">
        <f>IF($H612&gt;265,ROUND($H612*0.4,0),VLOOKUP($H612,'Office of Allowances Appendix B'!$A$1:$E$266,4,FALSE))</f>
        <v>31</v>
      </c>
      <c r="Q612" s="24">
        <f t="shared" si="47"/>
        <v>15</v>
      </c>
    </row>
    <row r="613" spans="1:17" x14ac:dyDescent="0.3">
      <c r="A613" t="s">
        <v>1260</v>
      </c>
      <c r="B613" t="s">
        <v>1262</v>
      </c>
      <c r="C613" t="s">
        <v>1263</v>
      </c>
      <c r="D613" t="s">
        <v>113</v>
      </c>
      <c r="E613" s="82">
        <v>45658</v>
      </c>
      <c r="F613" s="82">
        <v>46022</v>
      </c>
      <c r="G613">
        <v>231</v>
      </c>
      <c r="H613">
        <v>87</v>
      </c>
      <c r="I613">
        <f t="shared" si="46"/>
        <v>318</v>
      </c>
      <c r="J613" s="71">
        <v>43922</v>
      </c>
      <c r="L613">
        <v>13387</v>
      </c>
      <c r="N613" s="24">
        <f>IF($H613&gt;265,ROUND($H613*0.15,0),VLOOKUP($H613,'Office of Allowances Appendix B'!$A$1:$E$266,2,FALSE))</f>
        <v>13</v>
      </c>
      <c r="O613" s="24">
        <f>IF($H613&gt;265,ROUND($H613*0.25,0),VLOOKUP($H613,'Office of Allowances Appendix B'!$A$1:$E$266,3,FALSE))</f>
        <v>22</v>
      </c>
      <c r="P613" s="24">
        <f>IF($H613&gt;265,ROUND($H613*0.4,0),VLOOKUP($H613,'Office of Allowances Appendix B'!$A$1:$E$266,4,FALSE))</f>
        <v>35</v>
      </c>
      <c r="Q613" s="24">
        <f t="shared" si="47"/>
        <v>17</v>
      </c>
    </row>
    <row r="614" spans="1:17" x14ac:dyDescent="0.3">
      <c r="A614" t="s">
        <v>1260</v>
      </c>
      <c r="B614" t="s">
        <v>1264</v>
      </c>
      <c r="C614" t="s">
        <v>1265</v>
      </c>
      <c r="D614" t="s">
        <v>113</v>
      </c>
      <c r="E614" s="82">
        <v>45658</v>
      </c>
      <c r="F614" s="82">
        <v>46022</v>
      </c>
      <c r="G614">
        <v>117</v>
      </c>
      <c r="H614">
        <v>69</v>
      </c>
      <c r="I614">
        <f t="shared" si="46"/>
        <v>186</v>
      </c>
      <c r="J614" s="71">
        <v>43922</v>
      </c>
      <c r="K614">
        <v>2</v>
      </c>
      <c r="L614">
        <v>13391</v>
      </c>
      <c r="N614" s="24">
        <f>IF($H614&gt;265,ROUND($H614*0.15,0),VLOOKUP($H614,'Office of Allowances Appendix B'!$A$1:$E$266,2,FALSE))</f>
        <v>10</v>
      </c>
      <c r="O614" s="24">
        <f>IF($H614&gt;265,ROUND($H614*0.25,0),VLOOKUP($H614,'Office of Allowances Appendix B'!$A$1:$E$266,3,FALSE))</f>
        <v>17</v>
      </c>
      <c r="P614" s="24">
        <f>IF($H614&gt;265,ROUND($H614*0.4,0),VLOOKUP($H614,'Office of Allowances Appendix B'!$A$1:$E$266,4,FALSE))</f>
        <v>28</v>
      </c>
      <c r="Q614" s="24">
        <f t="shared" si="47"/>
        <v>14</v>
      </c>
    </row>
    <row r="615" spans="1:17" x14ac:dyDescent="0.3">
      <c r="A615" t="s">
        <v>1260</v>
      </c>
      <c r="B615" t="s">
        <v>1266</v>
      </c>
      <c r="C615" t="s">
        <v>1267</v>
      </c>
      <c r="D615" t="s">
        <v>113</v>
      </c>
      <c r="E615" s="82">
        <v>45658</v>
      </c>
      <c r="F615" s="82">
        <v>46022</v>
      </c>
      <c r="G615">
        <v>295</v>
      </c>
      <c r="H615">
        <v>30</v>
      </c>
      <c r="I615">
        <f t="shared" si="46"/>
        <v>325</v>
      </c>
      <c r="J615" s="71">
        <v>43922</v>
      </c>
      <c r="K615">
        <v>2</v>
      </c>
      <c r="L615">
        <v>13916</v>
      </c>
      <c r="N615" s="24">
        <f>IF($H615&gt;265,ROUND($H615*0.15,0),VLOOKUP($H615,'Office of Allowances Appendix B'!$A$1:$E$266,2,FALSE))</f>
        <v>5</v>
      </c>
      <c r="O615" s="24">
        <f>IF($H615&gt;265,ROUND($H615*0.25,0),VLOOKUP($H615,'Office of Allowances Appendix B'!$A$1:$E$266,3,FALSE))</f>
        <v>7</v>
      </c>
      <c r="P615" s="24">
        <f>IF($H615&gt;265,ROUND($H615*0.4,0),VLOOKUP($H615,'Office of Allowances Appendix B'!$A$1:$E$266,4,FALSE))</f>
        <v>12</v>
      </c>
      <c r="Q615" s="24">
        <f t="shared" si="47"/>
        <v>6</v>
      </c>
    </row>
    <row r="616" spans="1:17" x14ac:dyDescent="0.3">
      <c r="A616" t="s">
        <v>1260</v>
      </c>
      <c r="B616" t="s">
        <v>1268</v>
      </c>
      <c r="C616" t="s">
        <v>1269</v>
      </c>
      <c r="D616" t="s">
        <v>113</v>
      </c>
      <c r="E616" s="82">
        <v>45658</v>
      </c>
      <c r="F616" s="82">
        <v>46022</v>
      </c>
      <c r="G616">
        <v>160</v>
      </c>
      <c r="H616">
        <v>78</v>
      </c>
      <c r="I616">
        <f t="shared" si="46"/>
        <v>238</v>
      </c>
      <c r="J616" s="71">
        <v>43525</v>
      </c>
      <c r="K616">
        <v>2</v>
      </c>
      <c r="L616">
        <v>10396</v>
      </c>
      <c r="N616" s="24">
        <f>IF($H616&gt;265,ROUND($H616*0.15,0),VLOOKUP($H616,'Office of Allowances Appendix B'!$A$1:$E$266,2,FALSE))</f>
        <v>12</v>
      </c>
      <c r="O616" s="24">
        <f>IF($H616&gt;265,ROUND($H616*0.25,0),VLOOKUP($H616,'Office of Allowances Appendix B'!$A$1:$E$266,3,FALSE))</f>
        <v>20</v>
      </c>
      <c r="P616" s="24">
        <f>IF($H616&gt;265,ROUND($H616*0.4,0),VLOOKUP($H616,'Office of Allowances Appendix B'!$A$1:$E$266,4,FALSE))</f>
        <v>31</v>
      </c>
      <c r="Q616" s="24">
        <f t="shared" si="47"/>
        <v>15</v>
      </c>
    </row>
    <row r="617" spans="1:17" x14ac:dyDescent="0.3">
      <c r="A617" t="s">
        <v>1260</v>
      </c>
      <c r="B617" t="s">
        <v>1270</v>
      </c>
      <c r="C617" t="s">
        <v>1271</v>
      </c>
      <c r="D617" t="s">
        <v>113</v>
      </c>
      <c r="E617" s="82">
        <v>45658</v>
      </c>
      <c r="F617" s="82">
        <v>46022</v>
      </c>
      <c r="G617">
        <v>209</v>
      </c>
      <c r="H617">
        <v>106</v>
      </c>
      <c r="I617">
        <f t="shared" si="46"/>
        <v>315</v>
      </c>
      <c r="J617" s="71">
        <v>43922</v>
      </c>
      <c r="K617">
        <v>2</v>
      </c>
      <c r="L617">
        <v>13392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42</v>
      </c>
      <c r="Q617" s="24">
        <f t="shared" ref="Q617" si="48">H617-SUM(N617:P617)</f>
        <v>21</v>
      </c>
    </row>
    <row r="618" spans="1:17" x14ac:dyDescent="0.3">
      <c r="A618" t="s">
        <v>1260</v>
      </c>
      <c r="B618" t="s">
        <v>1272</v>
      </c>
      <c r="C618" t="s">
        <v>1273</v>
      </c>
      <c r="D618" t="s">
        <v>113</v>
      </c>
      <c r="E618" s="82">
        <v>45658</v>
      </c>
      <c r="F618" s="82">
        <v>46022</v>
      </c>
      <c r="G618">
        <v>250</v>
      </c>
      <c r="H618">
        <v>77</v>
      </c>
      <c r="I618">
        <f t="shared" si="46"/>
        <v>327</v>
      </c>
      <c r="J618" s="71">
        <v>45413</v>
      </c>
      <c r="K618">
        <v>16</v>
      </c>
      <c r="L618">
        <v>10395</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t="s">
        <v>1260</v>
      </c>
      <c r="B619" t="s">
        <v>1274</v>
      </c>
      <c r="C619" t="s">
        <v>1275</v>
      </c>
      <c r="D619" t="s">
        <v>113</v>
      </c>
      <c r="E619" s="82">
        <v>45658</v>
      </c>
      <c r="F619" s="82">
        <v>46022</v>
      </c>
      <c r="G619">
        <v>97</v>
      </c>
      <c r="H619">
        <v>64</v>
      </c>
      <c r="I619">
        <f t="shared" si="46"/>
        <v>161</v>
      </c>
      <c r="J619" s="71">
        <v>43922</v>
      </c>
      <c r="K619">
        <v>2</v>
      </c>
      <c r="L619">
        <v>11490</v>
      </c>
      <c r="N619" s="24">
        <f>IF($H619&gt;265,ROUND($H619*0.15,0),VLOOKUP($H619,'Office of Allowances Appendix B'!$A$1:$E$266,2,FALSE))</f>
        <v>10</v>
      </c>
      <c r="O619" s="24">
        <f>IF($H619&gt;265,ROUND($H619*0.25,0),VLOOKUP($H619,'Office of Allowances Appendix B'!$A$1:$E$266,3,FALSE))</f>
        <v>16</v>
      </c>
      <c r="P619" s="24">
        <f>IF($H619&gt;265,ROUND($H619*0.4,0),VLOOKUP($H619,'Office of Allowances Appendix B'!$A$1:$E$266,4,FALSE))</f>
        <v>25</v>
      </c>
      <c r="Q619" s="24">
        <f t="shared" si="47"/>
        <v>13</v>
      </c>
    </row>
    <row r="620" spans="1:17" x14ac:dyDescent="0.3">
      <c r="A620" t="s">
        <v>1260</v>
      </c>
      <c r="B620" t="s">
        <v>1276</v>
      </c>
      <c r="C620" t="s">
        <v>1277</v>
      </c>
      <c r="D620" t="s">
        <v>113</v>
      </c>
      <c r="E620" s="82">
        <v>45658</v>
      </c>
      <c r="F620" s="82">
        <v>46022</v>
      </c>
      <c r="G620">
        <v>249</v>
      </c>
      <c r="H620">
        <v>90</v>
      </c>
      <c r="I620">
        <f t="shared" si="46"/>
        <v>339</v>
      </c>
      <c r="J620" s="71">
        <v>43922</v>
      </c>
      <c r="K620">
        <v>2</v>
      </c>
      <c r="L620">
        <v>13503</v>
      </c>
      <c r="N620" s="24">
        <f>IF($H620&gt;265,ROUND($H620*0.15,0),VLOOKUP($H620,'Office of Allowances Appendix B'!$A$1:$E$266,2,FALSE))</f>
        <v>14</v>
      </c>
      <c r="O620" s="24">
        <f>IF($H620&gt;265,ROUND($H620*0.25,0),VLOOKUP($H620,'Office of Allowances Appendix B'!$A$1:$E$266,3,FALSE))</f>
        <v>22</v>
      </c>
      <c r="P620" s="24">
        <f>IF($H620&gt;265,ROUND($H620*0.4,0),VLOOKUP($H620,'Office of Allowances Appendix B'!$A$1:$E$266,4,FALSE))</f>
        <v>36</v>
      </c>
      <c r="Q620" s="24">
        <f t="shared" si="47"/>
        <v>18</v>
      </c>
    </row>
    <row r="621" spans="1:17" x14ac:dyDescent="0.3">
      <c r="A621" t="s">
        <v>1278</v>
      </c>
      <c r="B621" t="s">
        <v>109</v>
      </c>
      <c r="C621" t="s">
        <v>1279</v>
      </c>
      <c r="D621" t="s">
        <v>113</v>
      </c>
      <c r="E621" s="82">
        <v>45658</v>
      </c>
      <c r="F621" s="82">
        <v>46022</v>
      </c>
      <c r="G621">
        <v>62</v>
      </c>
      <c r="H621">
        <v>37</v>
      </c>
      <c r="I621">
        <f t="shared" si="46"/>
        <v>99</v>
      </c>
      <c r="J621" s="71">
        <v>45658</v>
      </c>
      <c r="L621">
        <v>11919</v>
      </c>
      <c r="N621" s="24">
        <f>IF($H621&gt;265,ROUND($H621*0.15,0),VLOOKUP($H621,'Office of Allowances Appendix B'!$A$1:$E$266,2,FALSE))</f>
        <v>6</v>
      </c>
      <c r="O621" s="24">
        <f>IF($H621&gt;265,ROUND($H621*0.25,0),VLOOKUP($H621,'Office of Allowances Appendix B'!$A$1:$E$266,3,FALSE))</f>
        <v>9</v>
      </c>
      <c r="P621" s="24">
        <f>IF($H621&gt;265,ROUND($H621*0.4,0),VLOOKUP($H621,'Office of Allowances Appendix B'!$A$1:$E$266,4,FALSE))</f>
        <v>15</v>
      </c>
      <c r="Q621" s="24">
        <f t="shared" si="47"/>
        <v>7</v>
      </c>
    </row>
    <row r="622" spans="1:17" x14ac:dyDescent="0.3">
      <c r="A622" t="s">
        <v>1278</v>
      </c>
      <c r="B622" t="s">
        <v>1280</v>
      </c>
      <c r="C622" t="s">
        <v>1281</v>
      </c>
      <c r="D622" t="s">
        <v>113</v>
      </c>
      <c r="E622" s="82">
        <v>45658</v>
      </c>
      <c r="F622" s="82">
        <v>46022</v>
      </c>
      <c r="G622">
        <v>76</v>
      </c>
      <c r="H622">
        <v>64</v>
      </c>
      <c r="I622">
        <f t="shared" si="46"/>
        <v>140</v>
      </c>
      <c r="J622" s="71">
        <v>40391</v>
      </c>
      <c r="L622">
        <v>11601</v>
      </c>
      <c r="N622" s="24">
        <f>IF($H622&gt;265,ROUND($H622*0.15,0),VLOOKUP($H622,'Office of Allowances Appendix B'!$A$1:$E$266,2,FALSE))</f>
        <v>10</v>
      </c>
      <c r="O622" s="24">
        <f>IF($H622&gt;265,ROUND($H622*0.25,0),VLOOKUP($H622,'Office of Allowances Appendix B'!$A$1:$E$266,3,FALSE))</f>
        <v>16</v>
      </c>
      <c r="P622" s="24">
        <f>IF($H622&gt;265,ROUND($H622*0.4,0),VLOOKUP($H622,'Office of Allowances Appendix B'!$A$1:$E$266,4,FALSE))</f>
        <v>25</v>
      </c>
      <c r="Q622" s="24">
        <f t="shared" si="47"/>
        <v>13</v>
      </c>
    </row>
    <row r="623" spans="1:17" x14ac:dyDescent="0.3">
      <c r="A623" t="s">
        <v>1278</v>
      </c>
      <c r="B623" t="s">
        <v>1282</v>
      </c>
      <c r="C623" t="s">
        <v>1283</v>
      </c>
      <c r="D623" t="s">
        <v>113</v>
      </c>
      <c r="E623" s="82">
        <v>45658</v>
      </c>
      <c r="F623" s="82">
        <v>46022</v>
      </c>
      <c r="G623">
        <v>113</v>
      </c>
      <c r="H623">
        <v>63</v>
      </c>
      <c r="I623">
        <f t="shared" si="46"/>
        <v>176</v>
      </c>
      <c r="J623" s="71">
        <v>45658</v>
      </c>
      <c r="L623">
        <v>11062</v>
      </c>
      <c r="N623" s="24">
        <f>IF($H623&gt;265,ROUND($H623*0.15,0),VLOOKUP($H623,'Office of Allowances Appendix B'!$A$1:$E$266,2,FALSE))</f>
        <v>9</v>
      </c>
      <c r="O623" s="24">
        <f>IF($H623&gt;265,ROUND($H623*0.25,0),VLOOKUP($H623,'Office of Allowances Appendix B'!$A$1:$E$266,3,FALSE))</f>
        <v>16</v>
      </c>
      <c r="P623" s="24">
        <f>IF($H623&gt;265,ROUND($H623*0.4,0),VLOOKUP($H623,'Office of Allowances Appendix B'!$A$1:$E$266,4,FALSE))</f>
        <v>25</v>
      </c>
      <c r="Q623" s="24">
        <f t="shared" si="47"/>
        <v>13</v>
      </c>
    </row>
    <row r="624" spans="1:17" x14ac:dyDescent="0.3">
      <c r="A624" t="s">
        <v>1284</v>
      </c>
      <c r="B624" t="s">
        <v>109</v>
      </c>
      <c r="C624" t="s">
        <v>1285</v>
      </c>
      <c r="D624" t="s">
        <v>113</v>
      </c>
      <c r="E624" s="82">
        <v>45658</v>
      </c>
      <c r="F624" s="82">
        <v>46022</v>
      </c>
      <c r="G624">
        <v>61</v>
      </c>
      <c r="H624">
        <v>41</v>
      </c>
      <c r="I624">
        <f t="shared" si="46"/>
        <v>102</v>
      </c>
      <c r="J624" s="71">
        <v>45658</v>
      </c>
      <c r="K624" t="s">
        <v>2377</v>
      </c>
      <c r="L624">
        <v>12185</v>
      </c>
      <c r="N624" s="24">
        <f>IF($H624&gt;265,ROUND($H624*0.15,0),VLOOKUP($H624,'Office of Allowances Appendix B'!$A$1:$E$266,2,FALSE))</f>
        <v>6</v>
      </c>
      <c r="O624" s="24">
        <f>IF($H624&gt;265,ROUND($H624*0.25,0),VLOOKUP($H624,'Office of Allowances Appendix B'!$A$1:$E$266,3,FALSE))</f>
        <v>10</v>
      </c>
      <c r="P624" s="24">
        <f>IF($H624&gt;265,ROUND($H624*0.4,0),VLOOKUP($H624,'Office of Allowances Appendix B'!$A$1:$E$266,4,FALSE))</f>
        <v>17</v>
      </c>
      <c r="Q624" s="24">
        <f t="shared" si="47"/>
        <v>8</v>
      </c>
    </row>
    <row r="625" spans="1:17" x14ac:dyDescent="0.3">
      <c r="A625" t="s">
        <v>1284</v>
      </c>
      <c r="B625" t="s">
        <v>1286</v>
      </c>
      <c r="C625" t="s">
        <v>1287</v>
      </c>
      <c r="D625" t="s">
        <v>113</v>
      </c>
      <c r="E625" s="82">
        <v>45658</v>
      </c>
      <c r="F625" s="82">
        <v>46022</v>
      </c>
      <c r="G625">
        <v>233</v>
      </c>
      <c r="H625">
        <v>118</v>
      </c>
      <c r="I625">
        <f t="shared" si="46"/>
        <v>351</v>
      </c>
      <c r="J625" s="71">
        <v>45658</v>
      </c>
      <c r="K625" t="s">
        <v>2377</v>
      </c>
      <c r="L625">
        <v>10284</v>
      </c>
      <c r="N625" s="24">
        <f>IF($H625&gt;265,ROUND($H625*0.15,0),VLOOKUP($H625,'Office of Allowances Appendix B'!$A$1:$E$266,2,FALSE))</f>
        <v>18</v>
      </c>
      <c r="O625" s="24">
        <f>IF($H625&gt;265,ROUND($H625*0.25,0),VLOOKUP($H625,'Office of Allowances Appendix B'!$A$1:$E$266,3,FALSE))</f>
        <v>30</v>
      </c>
      <c r="P625" s="24">
        <f>IF($H625&gt;265,ROUND($H625*0.4,0),VLOOKUP($H625,'Office of Allowances Appendix B'!$A$1:$E$266,4,FALSE))</f>
        <v>47</v>
      </c>
      <c r="Q625" s="24">
        <f t="shared" si="47"/>
        <v>23</v>
      </c>
    </row>
    <row r="626" spans="1:17" x14ac:dyDescent="0.3">
      <c r="A626" t="s">
        <v>1284</v>
      </c>
      <c r="B626" t="s">
        <v>1288</v>
      </c>
      <c r="C626" t="s">
        <v>1289</v>
      </c>
      <c r="D626" t="s">
        <v>113</v>
      </c>
      <c r="E626" s="82">
        <v>45658</v>
      </c>
      <c r="F626" s="82">
        <v>46022</v>
      </c>
      <c r="G626">
        <v>98</v>
      </c>
      <c r="H626">
        <v>56</v>
      </c>
      <c r="I626">
        <f t="shared" si="46"/>
        <v>154</v>
      </c>
      <c r="J626" s="71">
        <v>45658</v>
      </c>
      <c r="K626" t="s">
        <v>2377</v>
      </c>
      <c r="L626">
        <v>10781</v>
      </c>
      <c r="N626" s="24">
        <f>IF($H626&gt;265,ROUND($H626*0.15,0),VLOOKUP($H626,'Office of Allowances Appendix B'!$A$1:$E$266,2,FALSE))</f>
        <v>8</v>
      </c>
      <c r="O626" s="24">
        <f>IF($H626&gt;265,ROUND($H626*0.25,0),VLOOKUP($H626,'Office of Allowances Appendix B'!$A$1:$E$266,3,FALSE))</f>
        <v>14</v>
      </c>
      <c r="P626" s="24">
        <f>IF($H626&gt;265,ROUND($H626*0.4,0),VLOOKUP($H626,'Office of Allowances Appendix B'!$A$1:$E$266,4,FALSE))</f>
        <v>23</v>
      </c>
      <c r="Q626" s="24">
        <f t="shared" si="47"/>
        <v>11</v>
      </c>
    </row>
    <row r="627" spans="1:17" x14ac:dyDescent="0.3">
      <c r="A627" t="s">
        <v>1284</v>
      </c>
      <c r="B627" t="s">
        <v>1290</v>
      </c>
      <c r="C627" t="s">
        <v>1291</v>
      </c>
      <c r="D627" t="s">
        <v>113</v>
      </c>
      <c r="E627" s="82">
        <v>45658</v>
      </c>
      <c r="F627" s="82">
        <v>46022</v>
      </c>
      <c r="G627">
        <v>225</v>
      </c>
      <c r="H627">
        <v>88</v>
      </c>
      <c r="I627">
        <f t="shared" si="46"/>
        <v>313</v>
      </c>
      <c r="J627" s="71">
        <v>45658</v>
      </c>
      <c r="K627" t="s">
        <v>2377</v>
      </c>
      <c r="L627">
        <v>11602</v>
      </c>
      <c r="N627" s="24">
        <f>IF($H627&gt;265,ROUND($H627*0.15,0),VLOOKUP($H627,'Office of Allowances Appendix B'!$A$1:$E$266,2,FALSE))</f>
        <v>13</v>
      </c>
      <c r="O627" s="24">
        <f>IF($H627&gt;265,ROUND($H627*0.25,0),VLOOKUP($H627,'Office of Allowances Appendix B'!$A$1:$E$266,3,FALSE))</f>
        <v>22</v>
      </c>
      <c r="P627" s="24">
        <f>IF($H627&gt;265,ROUND($H627*0.4,0),VLOOKUP($H627,'Office of Allowances Appendix B'!$A$1:$E$266,4,FALSE))</f>
        <v>35</v>
      </c>
      <c r="Q627" s="24">
        <f t="shared" si="47"/>
        <v>18</v>
      </c>
    </row>
    <row r="628" spans="1:17" x14ac:dyDescent="0.3">
      <c r="A628" t="s">
        <v>1284</v>
      </c>
      <c r="B628" t="s">
        <v>1292</v>
      </c>
      <c r="C628" t="s">
        <v>1293</v>
      </c>
      <c r="D628" t="s">
        <v>113</v>
      </c>
      <c r="E628" s="82">
        <v>45658</v>
      </c>
      <c r="F628" s="82">
        <v>46022</v>
      </c>
      <c r="G628">
        <v>70</v>
      </c>
      <c r="H628">
        <v>54</v>
      </c>
      <c r="I628">
        <f t="shared" si="46"/>
        <v>124</v>
      </c>
      <c r="J628" s="71">
        <v>45658</v>
      </c>
      <c r="K628" t="s">
        <v>2377</v>
      </c>
      <c r="L628">
        <v>12133</v>
      </c>
      <c r="N628" s="24">
        <f>IF($H628&gt;265,ROUND($H628*0.15,0),VLOOKUP($H628,'Office of Allowances Appendix B'!$A$1:$E$266,2,FALSE))</f>
        <v>8</v>
      </c>
      <c r="O628" s="24">
        <f>IF($H628&gt;265,ROUND($H628*0.25,0),VLOOKUP($H628,'Office of Allowances Appendix B'!$A$1:$E$266,3,FALSE))</f>
        <v>14</v>
      </c>
      <c r="P628" s="24">
        <f>IF($H628&gt;265,ROUND($H628*0.4,0),VLOOKUP($H628,'Office of Allowances Appendix B'!$A$1:$E$266,4,FALSE))</f>
        <v>21</v>
      </c>
      <c r="Q628" s="24">
        <f t="shared" si="47"/>
        <v>11</v>
      </c>
    </row>
    <row r="629" spans="1:17" x14ac:dyDescent="0.3">
      <c r="A629" t="s">
        <v>1284</v>
      </c>
      <c r="B629" t="s">
        <v>1294</v>
      </c>
      <c r="C629" t="s">
        <v>1295</v>
      </c>
      <c r="D629" t="s">
        <v>113</v>
      </c>
      <c r="E629" s="82">
        <v>45658</v>
      </c>
      <c r="F629" s="82">
        <v>46022</v>
      </c>
      <c r="G629">
        <v>58</v>
      </c>
      <c r="H629">
        <v>43</v>
      </c>
      <c r="I629">
        <f t="shared" si="46"/>
        <v>101</v>
      </c>
      <c r="J629" s="71">
        <v>45658</v>
      </c>
      <c r="K629" t="s">
        <v>2377</v>
      </c>
      <c r="L629">
        <v>11603</v>
      </c>
      <c r="N629" s="24">
        <f>IF($H629&gt;265,ROUND($H629*0.15,0),VLOOKUP($H629,'Office of Allowances Appendix B'!$A$1:$E$266,2,FALSE))</f>
        <v>6</v>
      </c>
      <c r="O629" s="24">
        <f>IF($H629&gt;265,ROUND($H629*0.25,0),VLOOKUP($H629,'Office of Allowances Appendix B'!$A$1:$E$266,3,FALSE))</f>
        <v>11</v>
      </c>
      <c r="P629" s="24">
        <f>IF($H629&gt;265,ROUND($H629*0.4,0),VLOOKUP($H629,'Office of Allowances Appendix B'!$A$1:$E$266,4,FALSE))</f>
        <v>17</v>
      </c>
      <c r="Q629" s="24">
        <f t="shared" si="47"/>
        <v>9</v>
      </c>
    </row>
    <row r="630" spans="1:17" x14ac:dyDescent="0.3">
      <c r="A630" t="s">
        <v>1284</v>
      </c>
      <c r="B630" t="s">
        <v>1296</v>
      </c>
      <c r="C630" t="s">
        <v>1297</v>
      </c>
      <c r="D630" t="s">
        <v>113</v>
      </c>
      <c r="E630" s="82">
        <v>45658</v>
      </c>
      <c r="F630" s="82">
        <v>46022</v>
      </c>
      <c r="G630">
        <v>122</v>
      </c>
      <c r="H630">
        <v>58</v>
      </c>
      <c r="I630">
        <f t="shared" si="46"/>
        <v>180</v>
      </c>
      <c r="J630" s="71">
        <v>45658</v>
      </c>
      <c r="K630" t="s">
        <v>2377</v>
      </c>
      <c r="L630">
        <v>12183</v>
      </c>
      <c r="N630" s="24">
        <f>IF($H630&gt;265,ROUND($H630*0.15,0),VLOOKUP($H630,'Office of Allowances Appendix B'!$A$1:$E$266,2,FALSE))</f>
        <v>9</v>
      </c>
      <c r="O630" s="24">
        <f>IF($H630&gt;265,ROUND($H630*0.25,0),VLOOKUP($H630,'Office of Allowances Appendix B'!$A$1:$E$266,3,FALSE))</f>
        <v>15</v>
      </c>
      <c r="P630" s="24">
        <f>IF($H630&gt;265,ROUND($H630*0.4,0),VLOOKUP($H630,'Office of Allowances Appendix B'!$A$1:$E$266,4,FALSE))</f>
        <v>23</v>
      </c>
      <c r="Q630" s="24">
        <f t="shared" si="47"/>
        <v>11</v>
      </c>
    </row>
    <row r="631" spans="1:17" x14ac:dyDescent="0.3">
      <c r="A631" t="s">
        <v>1284</v>
      </c>
      <c r="B631" t="s">
        <v>1298</v>
      </c>
      <c r="C631" t="s">
        <v>1299</v>
      </c>
      <c r="D631" t="s">
        <v>113</v>
      </c>
      <c r="E631" s="82">
        <v>45658</v>
      </c>
      <c r="F631" s="82">
        <v>46022</v>
      </c>
      <c r="G631">
        <v>69</v>
      </c>
      <c r="H631">
        <v>48</v>
      </c>
      <c r="I631">
        <f t="shared" si="46"/>
        <v>117</v>
      </c>
      <c r="J631" s="71">
        <v>45658</v>
      </c>
      <c r="K631" t="s">
        <v>2377</v>
      </c>
      <c r="L631">
        <v>12442</v>
      </c>
      <c r="N631" s="24">
        <f>IF($H631&gt;265,ROUND($H631*0.15,0),VLOOKUP($H631,'Office of Allowances Appendix B'!$A$1:$E$266,2,FALSE))</f>
        <v>7</v>
      </c>
      <c r="O631" s="24">
        <f>IF($H631&gt;265,ROUND($H631*0.25,0),VLOOKUP($H631,'Office of Allowances Appendix B'!$A$1:$E$266,3,FALSE))</f>
        <v>12</v>
      </c>
      <c r="P631" s="24">
        <f>IF($H631&gt;265,ROUND($H631*0.4,0),VLOOKUP($H631,'Office of Allowances Appendix B'!$A$1:$E$266,4,FALSE))</f>
        <v>19</v>
      </c>
      <c r="Q631" s="24">
        <f t="shared" si="47"/>
        <v>10</v>
      </c>
    </row>
    <row r="632" spans="1:17" x14ac:dyDescent="0.3">
      <c r="A632" t="s">
        <v>1284</v>
      </c>
      <c r="B632" t="s">
        <v>1300</v>
      </c>
      <c r="C632" t="s">
        <v>1301</v>
      </c>
      <c r="D632" t="s">
        <v>113</v>
      </c>
      <c r="E632" s="82">
        <v>45658</v>
      </c>
      <c r="F632" s="82">
        <v>46022</v>
      </c>
      <c r="G632">
        <v>153</v>
      </c>
      <c r="H632">
        <v>114</v>
      </c>
      <c r="I632">
        <f t="shared" si="46"/>
        <v>267</v>
      </c>
      <c r="J632" s="71">
        <v>45658</v>
      </c>
      <c r="K632" t="s">
        <v>2377</v>
      </c>
      <c r="L632">
        <v>12804</v>
      </c>
      <c r="N632" s="24">
        <f>IF($H632&gt;265,ROUND($H632*0.15,0),VLOOKUP($H632,'Office of Allowances Appendix B'!$A$1:$E$266,2,FALSE))</f>
        <v>17</v>
      </c>
      <c r="O632" s="24">
        <f>IF($H632&gt;265,ROUND($H632*0.25,0),VLOOKUP($H632,'Office of Allowances Appendix B'!$A$1:$E$266,3,FALSE))</f>
        <v>29</v>
      </c>
      <c r="P632" s="24">
        <f>IF($H632&gt;265,ROUND($H632*0.4,0),VLOOKUP($H632,'Office of Allowances Appendix B'!$A$1:$E$266,4,FALSE))</f>
        <v>45</v>
      </c>
      <c r="Q632" s="24">
        <f t="shared" si="47"/>
        <v>23</v>
      </c>
    </row>
    <row r="633" spans="1:17" x14ac:dyDescent="0.3">
      <c r="A633" t="s">
        <v>1284</v>
      </c>
      <c r="B633" t="s">
        <v>1302</v>
      </c>
      <c r="C633" t="s">
        <v>1303</v>
      </c>
      <c r="D633" t="s">
        <v>113</v>
      </c>
      <c r="E633" s="82">
        <v>45658</v>
      </c>
      <c r="F633" s="82">
        <v>46022</v>
      </c>
      <c r="G633">
        <v>54</v>
      </c>
      <c r="H633">
        <v>55</v>
      </c>
      <c r="I633">
        <f t="shared" si="46"/>
        <v>109</v>
      </c>
      <c r="J633" s="71">
        <v>45658</v>
      </c>
      <c r="K633" t="s">
        <v>2377</v>
      </c>
      <c r="L633">
        <v>10793</v>
      </c>
      <c r="N633" s="24">
        <f>IF($H633&gt;265,ROUND($H633*0.15,0),VLOOKUP($H633,'Office of Allowances Appendix B'!$A$1:$E$266,2,FALSE))</f>
        <v>8</v>
      </c>
      <c r="O633" s="24">
        <f>IF($H633&gt;265,ROUND($H633*0.25,0),VLOOKUP($H633,'Office of Allowances Appendix B'!$A$1:$E$266,3,FALSE))</f>
        <v>14</v>
      </c>
      <c r="P633" s="24">
        <f>IF($H633&gt;265,ROUND($H633*0.4,0),VLOOKUP($H633,'Office of Allowances Appendix B'!$A$1:$E$266,4,FALSE))</f>
        <v>22</v>
      </c>
      <c r="Q633" s="24">
        <f t="shared" si="47"/>
        <v>11</v>
      </c>
    </row>
    <row r="634" spans="1:17" x14ac:dyDescent="0.3">
      <c r="A634" t="s">
        <v>1284</v>
      </c>
      <c r="B634" t="s">
        <v>1304</v>
      </c>
      <c r="C634" t="s">
        <v>1305</v>
      </c>
      <c r="D634" t="s">
        <v>113</v>
      </c>
      <c r="E634" s="82">
        <v>45658</v>
      </c>
      <c r="F634" s="82">
        <v>46022</v>
      </c>
      <c r="G634">
        <v>86</v>
      </c>
      <c r="H634">
        <v>61</v>
      </c>
      <c r="I634">
        <f t="shared" si="46"/>
        <v>147</v>
      </c>
      <c r="J634" s="71">
        <v>45658</v>
      </c>
      <c r="K634" t="s">
        <v>2377</v>
      </c>
      <c r="L634">
        <v>13517</v>
      </c>
      <c r="N634" s="24">
        <f>IF($H634&gt;265,ROUND($H634*0.15,0),VLOOKUP($H634,'Office of Allowances Appendix B'!$A$1:$E$266,2,FALSE))</f>
        <v>9</v>
      </c>
      <c r="O634" s="24">
        <f>IF($H634&gt;265,ROUND($H634*0.25,0),VLOOKUP($H634,'Office of Allowances Appendix B'!$A$1:$E$266,3,FALSE))</f>
        <v>15</v>
      </c>
      <c r="P634" s="24">
        <f>IF($H634&gt;265,ROUND($H634*0.4,0),VLOOKUP($H634,'Office of Allowances Appendix B'!$A$1:$E$266,4,FALSE))</f>
        <v>25</v>
      </c>
      <c r="Q634" s="24">
        <f t="shared" si="47"/>
        <v>12</v>
      </c>
    </row>
    <row r="635" spans="1:17" x14ac:dyDescent="0.3">
      <c r="A635" t="s">
        <v>1284</v>
      </c>
      <c r="B635" t="s">
        <v>1306</v>
      </c>
      <c r="C635" t="s">
        <v>1307</v>
      </c>
      <c r="D635" t="s">
        <v>113</v>
      </c>
      <c r="E635" s="82">
        <v>45658</v>
      </c>
      <c r="F635" s="82">
        <v>46022</v>
      </c>
      <c r="G635">
        <v>127</v>
      </c>
      <c r="H635">
        <v>111</v>
      </c>
      <c r="I635">
        <f t="shared" si="46"/>
        <v>238</v>
      </c>
      <c r="J635" s="71">
        <v>45658</v>
      </c>
      <c r="K635" t="s">
        <v>2377</v>
      </c>
      <c r="L635">
        <v>10285</v>
      </c>
      <c r="N635" s="24">
        <f>IF($H635&gt;265,ROUND($H635*0.15,0),VLOOKUP($H635,'Office of Allowances Appendix B'!$A$1:$E$266,2,FALSE))</f>
        <v>17</v>
      </c>
      <c r="O635" s="24">
        <f>IF($H635&gt;265,ROUND($H635*0.25,0),VLOOKUP($H635,'Office of Allowances Appendix B'!$A$1:$E$266,3,FALSE))</f>
        <v>28</v>
      </c>
      <c r="P635" s="24">
        <f>IF($H635&gt;265,ROUND($H635*0.4,0),VLOOKUP($H635,'Office of Allowances Appendix B'!$A$1:$E$266,4,FALSE))</f>
        <v>44</v>
      </c>
      <c r="Q635" s="24">
        <f t="shared" si="47"/>
        <v>22</v>
      </c>
    </row>
    <row r="636" spans="1:17" x14ac:dyDescent="0.3">
      <c r="A636" t="s">
        <v>1284</v>
      </c>
      <c r="B636" t="s">
        <v>1308</v>
      </c>
      <c r="C636" t="s">
        <v>1309</v>
      </c>
      <c r="E636" s="82">
        <v>45658</v>
      </c>
      <c r="F636" s="82">
        <v>45808</v>
      </c>
      <c r="G636">
        <v>166</v>
      </c>
      <c r="H636">
        <v>99</v>
      </c>
      <c r="I636">
        <f t="shared" si="46"/>
        <v>265</v>
      </c>
      <c r="J636" s="71">
        <v>45689</v>
      </c>
      <c r="K636" t="s">
        <v>2377</v>
      </c>
      <c r="L636">
        <v>11604</v>
      </c>
      <c r="N636" s="24">
        <f>IF($H636&gt;265,ROUND($H636*0.15,0),VLOOKUP($H636,'Office of Allowances Appendix B'!$A$1:$E$266,2,FALSE))</f>
        <v>15</v>
      </c>
      <c r="O636" s="24">
        <f>IF($H636&gt;265,ROUND($H636*0.25,0),VLOOKUP($H636,'Office of Allowances Appendix B'!$A$1:$E$266,3,FALSE))</f>
        <v>25</v>
      </c>
      <c r="P636" s="24">
        <f>IF($H636&gt;265,ROUND($H636*0.4,0),VLOOKUP($H636,'Office of Allowances Appendix B'!$A$1:$E$266,4,FALSE))</f>
        <v>40</v>
      </c>
      <c r="Q636" s="24">
        <f t="shared" si="47"/>
        <v>19</v>
      </c>
    </row>
    <row r="637" spans="1:17" x14ac:dyDescent="0.3">
      <c r="A637" t="s">
        <v>1284</v>
      </c>
      <c r="B637" t="s">
        <v>1308</v>
      </c>
      <c r="C637" t="s">
        <v>1309</v>
      </c>
      <c r="D637" t="s">
        <v>113</v>
      </c>
      <c r="E637" s="82">
        <v>45809</v>
      </c>
      <c r="F637" s="82">
        <v>45900</v>
      </c>
      <c r="G637">
        <v>327</v>
      </c>
      <c r="H637">
        <v>115</v>
      </c>
      <c r="I637">
        <f t="shared" si="46"/>
        <v>442</v>
      </c>
      <c r="J637" s="71">
        <v>45689</v>
      </c>
      <c r="K637" t="s">
        <v>2377</v>
      </c>
      <c r="L637">
        <v>11604</v>
      </c>
      <c r="N637" s="24">
        <f>IF($H637&gt;265,ROUND($H637*0.15,0),VLOOKUP($H637,'Office of Allowances Appendix B'!$A$1:$E$266,2,FALSE))</f>
        <v>17</v>
      </c>
      <c r="O637" s="24">
        <f>IF($H637&gt;265,ROUND($H637*0.25,0),VLOOKUP($H637,'Office of Allowances Appendix B'!$A$1:$E$266,3,FALSE))</f>
        <v>29</v>
      </c>
      <c r="P637" s="24">
        <f>IF($H637&gt;265,ROUND($H637*0.4,0),VLOOKUP($H637,'Office of Allowances Appendix B'!$A$1:$E$266,4,FALSE))</f>
        <v>46</v>
      </c>
      <c r="Q637" s="24">
        <f t="shared" si="47"/>
        <v>23</v>
      </c>
    </row>
    <row r="638" spans="1:17" x14ac:dyDescent="0.3">
      <c r="A638" t="s">
        <v>1284</v>
      </c>
      <c r="B638" t="s">
        <v>1308</v>
      </c>
      <c r="C638" t="s">
        <v>1309</v>
      </c>
      <c r="D638" t="s">
        <v>140</v>
      </c>
      <c r="E638" s="82">
        <v>45901</v>
      </c>
      <c r="F638" s="82">
        <v>46022</v>
      </c>
      <c r="G638">
        <v>166</v>
      </c>
      <c r="H638">
        <v>99</v>
      </c>
      <c r="I638">
        <f t="shared" si="46"/>
        <v>265</v>
      </c>
      <c r="J638" s="71">
        <v>45689</v>
      </c>
      <c r="K638" t="s">
        <v>2377</v>
      </c>
      <c r="L638">
        <v>11604</v>
      </c>
      <c r="N638" s="24">
        <f>IF($H638&gt;265,ROUND($H638*0.15,0),VLOOKUP($H638,'Office of Allowances Appendix B'!$A$1:$E$266,2,FALSE))</f>
        <v>15</v>
      </c>
      <c r="O638" s="24">
        <f>IF($H638&gt;265,ROUND($H638*0.25,0),VLOOKUP($H638,'Office of Allowances Appendix B'!$A$1:$E$266,3,FALSE))</f>
        <v>25</v>
      </c>
      <c r="P638" s="24">
        <f>IF($H638&gt;265,ROUND($H638*0.4,0),VLOOKUP($H638,'Office of Allowances Appendix B'!$A$1:$E$266,4,FALSE))</f>
        <v>40</v>
      </c>
      <c r="Q638" s="24">
        <f t="shared" si="47"/>
        <v>19</v>
      </c>
    </row>
    <row r="639" spans="1:17" x14ac:dyDescent="0.3">
      <c r="A639" t="s">
        <v>1284</v>
      </c>
      <c r="B639" t="s">
        <v>1310</v>
      </c>
      <c r="C639" t="s">
        <v>1311</v>
      </c>
      <c r="D639" t="s">
        <v>113</v>
      </c>
      <c r="E639" s="82">
        <v>45658</v>
      </c>
      <c r="F639" s="82">
        <v>46022</v>
      </c>
      <c r="G639">
        <v>51</v>
      </c>
      <c r="H639">
        <v>61</v>
      </c>
      <c r="I639">
        <f t="shared" si="46"/>
        <v>112</v>
      </c>
      <c r="J639" s="71">
        <v>45658</v>
      </c>
      <c r="K639" t="s">
        <v>2377</v>
      </c>
      <c r="L639">
        <v>11605</v>
      </c>
      <c r="N639" s="24">
        <f>IF($H639&gt;265,ROUND($H639*0.15,0),VLOOKUP($H639,'Office of Allowances Appendix B'!$A$1:$E$266,2,FALSE))</f>
        <v>9</v>
      </c>
      <c r="O639" s="24">
        <f>IF($H639&gt;265,ROUND($H639*0.25,0),VLOOKUP($H639,'Office of Allowances Appendix B'!$A$1:$E$266,3,FALSE))</f>
        <v>15</v>
      </c>
      <c r="P639" s="24">
        <f>IF($H639&gt;265,ROUND($H639*0.4,0),VLOOKUP($H639,'Office of Allowances Appendix B'!$A$1:$E$266,4,FALSE))</f>
        <v>25</v>
      </c>
      <c r="Q639" s="24">
        <f t="shared" si="47"/>
        <v>12</v>
      </c>
    </row>
    <row r="640" spans="1:17" x14ac:dyDescent="0.3">
      <c r="A640" t="s">
        <v>1284</v>
      </c>
      <c r="B640" t="s">
        <v>2378</v>
      </c>
      <c r="C640" t="s">
        <v>2379</v>
      </c>
      <c r="D640" t="s">
        <v>113</v>
      </c>
      <c r="E640" s="82">
        <v>45658</v>
      </c>
      <c r="F640" s="82">
        <v>46022</v>
      </c>
      <c r="G640">
        <v>65</v>
      </c>
      <c r="H640">
        <v>50</v>
      </c>
      <c r="I640">
        <f t="shared" si="46"/>
        <v>115</v>
      </c>
      <c r="J640" s="71">
        <v>45658</v>
      </c>
      <c r="K640" t="s">
        <v>2377</v>
      </c>
      <c r="L640">
        <v>10792</v>
      </c>
      <c r="N640" s="24">
        <f>IF($H640&gt;265,ROUND($H640*0.15,0),VLOOKUP($H640,'Office of Allowances Appendix B'!$A$1:$E$266,2,FALSE))</f>
        <v>8</v>
      </c>
      <c r="O640" s="24">
        <f>IF($H640&gt;265,ROUND($H640*0.25,0),VLOOKUP($H640,'Office of Allowances Appendix B'!$A$1:$E$266,3,FALSE))</f>
        <v>12</v>
      </c>
      <c r="P640" s="24">
        <f>IF($H640&gt;265,ROUND($H640*0.4,0),VLOOKUP($H640,'Office of Allowances Appendix B'!$A$1:$E$266,4,FALSE))</f>
        <v>20</v>
      </c>
      <c r="Q640" s="24">
        <f t="shared" si="47"/>
        <v>10</v>
      </c>
    </row>
    <row r="641" spans="1:17" x14ac:dyDescent="0.3">
      <c r="A641" t="s">
        <v>1284</v>
      </c>
      <c r="B641" t="s">
        <v>1312</v>
      </c>
      <c r="C641" t="s">
        <v>1313</v>
      </c>
      <c r="D641" t="s">
        <v>113</v>
      </c>
      <c r="E641" s="82">
        <v>45658</v>
      </c>
      <c r="F641" s="82">
        <v>46022</v>
      </c>
      <c r="G641">
        <v>164</v>
      </c>
      <c r="H641">
        <v>71</v>
      </c>
      <c r="I641">
        <f t="shared" si="46"/>
        <v>235</v>
      </c>
      <c r="J641" s="71">
        <v>45658</v>
      </c>
      <c r="K641" t="s">
        <v>2377</v>
      </c>
      <c r="L641">
        <v>19992</v>
      </c>
      <c r="N641" s="24">
        <f>IF($H641&gt;265,ROUND($H641*0.15,0),VLOOKUP($H641,'Office of Allowances Appendix B'!$A$1:$E$266,2,FALSE))</f>
        <v>11</v>
      </c>
      <c r="O641" s="24">
        <f>IF($H641&gt;265,ROUND($H641*0.25,0),VLOOKUP($H641,'Office of Allowances Appendix B'!$A$1:$E$266,3,FALSE))</f>
        <v>18</v>
      </c>
      <c r="P641" s="24">
        <f>IF($H641&gt;265,ROUND($H641*0.4,0),VLOOKUP($H641,'Office of Allowances Appendix B'!$A$1:$E$266,4,FALSE))</f>
        <v>28</v>
      </c>
      <c r="Q641" s="24">
        <f t="shared" si="47"/>
        <v>14</v>
      </c>
    </row>
    <row r="642" spans="1:17" x14ac:dyDescent="0.3">
      <c r="A642" t="s">
        <v>1284</v>
      </c>
      <c r="B642" t="s">
        <v>1314</v>
      </c>
      <c r="C642" t="s">
        <v>1315</v>
      </c>
      <c r="D642" t="s">
        <v>113</v>
      </c>
      <c r="E642" s="82">
        <v>45658</v>
      </c>
      <c r="F642" s="82">
        <v>46022</v>
      </c>
      <c r="G642">
        <v>245</v>
      </c>
      <c r="H642">
        <v>125</v>
      </c>
      <c r="I642">
        <f t="shared" si="46"/>
        <v>370</v>
      </c>
      <c r="J642" s="71">
        <v>45658</v>
      </c>
      <c r="K642" t="s">
        <v>2377</v>
      </c>
      <c r="L642">
        <v>10283</v>
      </c>
      <c r="N642" s="24">
        <f>IF($H642&gt;265,ROUND($H642*0.15,0),VLOOKUP($H642,'Office of Allowances Appendix B'!$A$1:$E$266,2,FALSE))</f>
        <v>19</v>
      </c>
      <c r="O642" s="24">
        <f>IF($H642&gt;265,ROUND($H642*0.25,0),VLOOKUP($H642,'Office of Allowances Appendix B'!$A$1:$E$266,3,FALSE))</f>
        <v>31</v>
      </c>
      <c r="P642" s="24">
        <f>IF($H642&gt;265,ROUND($H642*0.4,0),VLOOKUP($H642,'Office of Allowances Appendix B'!$A$1:$E$266,4,FALSE))</f>
        <v>50</v>
      </c>
      <c r="Q642" s="24">
        <f t="shared" si="47"/>
        <v>25</v>
      </c>
    </row>
    <row r="643" spans="1:17" x14ac:dyDescent="0.3">
      <c r="A643" t="s">
        <v>1284</v>
      </c>
      <c r="B643" t="s">
        <v>1316</v>
      </c>
      <c r="C643" t="s">
        <v>1317</v>
      </c>
      <c r="D643" t="s">
        <v>113</v>
      </c>
      <c r="E643" s="82">
        <v>45658</v>
      </c>
      <c r="F643" s="82">
        <v>46022</v>
      </c>
      <c r="G643">
        <v>93</v>
      </c>
      <c r="H643">
        <v>70</v>
      </c>
      <c r="I643">
        <f t="shared" si="46"/>
        <v>163</v>
      </c>
      <c r="J643" s="71">
        <v>45658</v>
      </c>
      <c r="K643" t="s">
        <v>2377</v>
      </c>
      <c r="L643">
        <v>12732</v>
      </c>
      <c r="N643" s="24">
        <f>IF($H643&gt;265,ROUND($H643*0.15,0),VLOOKUP($H643,'Office of Allowances Appendix B'!$A$1:$E$266,2,FALSE))</f>
        <v>11</v>
      </c>
      <c r="O643" s="24">
        <f>IF($H643&gt;265,ROUND($H643*0.25,0),VLOOKUP($H643,'Office of Allowances Appendix B'!$A$1:$E$266,3,FALSE))</f>
        <v>17</v>
      </c>
      <c r="P643" s="24">
        <f>IF($H643&gt;265,ROUND($H643*0.4,0),VLOOKUP($H643,'Office of Allowances Appendix B'!$A$1:$E$266,4,FALSE))</f>
        <v>28</v>
      </c>
      <c r="Q643" s="24">
        <f t="shared" si="47"/>
        <v>14</v>
      </c>
    </row>
    <row r="644" spans="1:17" x14ac:dyDescent="0.3">
      <c r="A644" t="s">
        <v>1284</v>
      </c>
      <c r="B644" t="s">
        <v>1318</v>
      </c>
      <c r="C644" t="s">
        <v>1319</v>
      </c>
      <c r="D644" t="s">
        <v>113</v>
      </c>
      <c r="E644" s="82">
        <v>45658</v>
      </c>
      <c r="F644" s="82">
        <v>46022</v>
      </c>
      <c r="G644">
        <v>117</v>
      </c>
      <c r="H644">
        <v>104</v>
      </c>
      <c r="I644">
        <f t="shared" si="46"/>
        <v>221</v>
      </c>
      <c r="J644" s="71">
        <v>45658</v>
      </c>
      <c r="K644" t="s">
        <v>2377</v>
      </c>
      <c r="L644">
        <v>10286</v>
      </c>
      <c r="N644" s="24">
        <f>IF($H644&gt;265,ROUND($H644*0.15,0),VLOOKUP($H644,'Office of Allowances Appendix B'!$A$1:$E$266,2,FALSE))</f>
        <v>16</v>
      </c>
      <c r="O644" s="24">
        <f>IF($H644&gt;265,ROUND($H644*0.25,0),VLOOKUP($H644,'Office of Allowances Appendix B'!$A$1:$E$266,3,FALSE))</f>
        <v>26</v>
      </c>
      <c r="P644" s="24">
        <f>IF($H644&gt;265,ROUND($H644*0.4,0),VLOOKUP($H644,'Office of Allowances Appendix B'!$A$1:$E$266,4,FALSE))</f>
        <v>41</v>
      </c>
      <c r="Q644" s="24">
        <f t="shared" si="47"/>
        <v>21</v>
      </c>
    </row>
    <row r="645" spans="1:17" x14ac:dyDescent="0.3">
      <c r="A645" t="s">
        <v>1284</v>
      </c>
      <c r="B645" t="s">
        <v>1320</v>
      </c>
      <c r="C645" t="s">
        <v>1321</v>
      </c>
      <c r="D645" t="s">
        <v>113</v>
      </c>
      <c r="E645" s="82">
        <v>45658</v>
      </c>
      <c r="F645" s="82">
        <v>46022</v>
      </c>
      <c r="G645">
        <v>95</v>
      </c>
      <c r="H645">
        <v>62</v>
      </c>
      <c r="I645">
        <f t="shared" si="46"/>
        <v>157</v>
      </c>
      <c r="J645" s="71">
        <v>45658</v>
      </c>
      <c r="K645" t="s">
        <v>2377</v>
      </c>
      <c r="L645">
        <v>11606</v>
      </c>
      <c r="N645" s="24">
        <f>IF($H645&gt;265,ROUND($H645*0.15,0),VLOOKUP($H645,'Office of Allowances Appendix B'!$A$1:$E$266,2,FALSE))</f>
        <v>9</v>
      </c>
      <c r="O645" s="24">
        <f>IF($H645&gt;265,ROUND($H645*0.25,0),VLOOKUP($H645,'Office of Allowances Appendix B'!$A$1:$E$266,3,FALSE))</f>
        <v>16</v>
      </c>
      <c r="P645" s="24">
        <f>IF($H645&gt;265,ROUND($H645*0.4,0),VLOOKUP($H645,'Office of Allowances Appendix B'!$A$1:$E$266,4,FALSE))</f>
        <v>25</v>
      </c>
      <c r="Q645" s="24">
        <f t="shared" si="47"/>
        <v>12</v>
      </c>
    </row>
    <row r="646" spans="1:17" x14ac:dyDescent="0.3">
      <c r="A646" t="s">
        <v>1284</v>
      </c>
      <c r="B646" t="s">
        <v>1322</v>
      </c>
      <c r="C646" t="s">
        <v>1323</v>
      </c>
      <c r="D646" t="s">
        <v>113</v>
      </c>
      <c r="E646" s="82">
        <v>45658</v>
      </c>
      <c r="F646" s="82">
        <v>46022</v>
      </c>
      <c r="G646">
        <v>61</v>
      </c>
      <c r="H646">
        <v>41</v>
      </c>
      <c r="I646">
        <f t="shared" si="46"/>
        <v>102</v>
      </c>
      <c r="J646" s="71">
        <v>45658</v>
      </c>
      <c r="K646" t="s">
        <v>2377</v>
      </c>
      <c r="L646">
        <v>10799</v>
      </c>
      <c r="N646" s="24">
        <f>IF($H646&gt;265,ROUND($H646*0.15,0),VLOOKUP($H646,'Office of Allowances Appendix B'!$A$1:$E$266,2,FALSE))</f>
        <v>6</v>
      </c>
      <c r="O646" s="24">
        <f>IF($H646&gt;265,ROUND($H646*0.25,0),VLOOKUP($H646,'Office of Allowances Appendix B'!$A$1:$E$266,3,FALSE))</f>
        <v>10</v>
      </c>
      <c r="P646" s="24">
        <f>IF($H646&gt;265,ROUND($H646*0.4,0),VLOOKUP($H646,'Office of Allowances Appendix B'!$A$1:$E$266,4,FALSE))</f>
        <v>17</v>
      </c>
      <c r="Q646" s="24">
        <f t="shared" si="47"/>
        <v>8</v>
      </c>
    </row>
    <row r="647" spans="1:17" x14ac:dyDescent="0.3">
      <c r="A647" t="s">
        <v>1284</v>
      </c>
      <c r="B647" t="s">
        <v>1324</v>
      </c>
      <c r="C647" t="s">
        <v>1325</v>
      </c>
      <c r="D647" t="s">
        <v>113</v>
      </c>
      <c r="E647" s="82">
        <v>45658</v>
      </c>
      <c r="F647" s="82">
        <v>46022</v>
      </c>
      <c r="G647">
        <v>149</v>
      </c>
      <c r="H647">
        <v>80</v>
      </c>
      <c r="I647">
        <f t="shared" si="46"/>
        <v>229</v>
      </c>
      <c r="J647" s="71">
        <v>45658</v>
      </c>
      <c r="K647" t="s">
        <v>2377</v>
      </c>
      <c r="L647">
        <v>11607</v>
      </c>
      <c r="N647" s="24">
        <f>IF($H647&gt;265,ROUND($H647*0.15,0),VLOOKUP($H647,'Office of Allowances Appendix B'!$A$1:$E$266,2,FALSE))</f>
        <v>12</v>
      </c>
      <c r="O647" s="24">
        <f>IF($H647&gt;265,ROUND($H647*0.25,0),VLOOKUP($H647,'Office of Allowances Appendix B'!$A$1:$E$266,3,FALSE))</f>
        <v>20</v>
      </c>
      <c r="P647" s="24">
        <f>IF($H647&gt;265,ROUND($H647*0.4,0),VLOOKUP($H647,'Office of Allowances Appendix B'!$A$1:$E$266,4,FALSE))</f>
        <v>32</v>
      </c>
      <c r="Q647" s="24">
        <f t="shared" si="47"/>
        <v>16</v>
      </c>
    </row>
    <row r="648" spans="1:17" x14ac:dyDescent="0.3">
      <c r="A648" t="s">
        <v>1326</v>
      </c>
      <c r="B648" t="s">
        <v>109</v>
      </c>
      <c r="C648" t="s">
        <v>1327</v>
      </c>
      <c r="D648" t="s">
        <v>113</v>
      </c>
      <c r="E648" s="82">
        <v>45658</v>
      </c>
      <c r="F648" s="82">
        <v>46022</v>
      </c>
      <c r="G648">
        <v>56</v>
      </c>
      <c r="H648">
        <v>46</v>
      </c>
      <c r="I648">
        <f t="shared" si="46"/>
        <v>102</v>
      </c>
      <c r="J648" s="71">
        <v>39630</v>
      </c>
      <c r="L648">
        <v>13886</v>
      </c>
      <c r="N648" s="24">
        <f>IF($H648&gt;265,ROUND($H648*0.15,0),VLOOKUP($H648,'Office of Allowances Appendix B'!$A$1:$E$266,2,FALSE))</f>
        <v>7</v>
      </c>
      <c r="O648" s="24">
        <f>IF($H648&gt;265,ROUND($H648*0.25,0),VLOOKUP($H648,'Office of Allowances Appendix B'!$A$1:$E$266,3,FALSE))</f>
        <v>12</v>
      </c>
      <c r="P648" s="24">
        <f>IF($H648&gt;265,ROUND($H648*0.4,0),VLOOKUP($H648,'Office of Allowances Appendix B'!$A$1:$E$266,4,FALSE))</f>
        <v>18</v>
      </c>
      <c r="Q648" s="24">
        <f t="shared" si="47"/>
        <v>9</v>
      </c>
    </row>
    <row r="649" spans="1:17" x14ac:dyDescent="0.3">
      <c r="A649" t="s">
        <v>1326</v>
      </c>
      <c r="B649" t="s">
        <v>1328</v>
      </c>
      <c r="C649" t="s">
        <v>1329</v>
      </c>
      <c r="D649" t="s">
        <v>113</v>
      </c>
      <c r="E649" s="82">
        <v>45658</v>
      </c>
      <c r="F649" s="82">
        <v>46022</v>
      </c>
      <c r="G649">
        <v>97</v>
      </c>
      <c r="H649">
        <v>57</v>
      </c>
      <c r="I649">
        <f t="shared" si="46"/>
        <v>154</v>
      </c>
      <c r="J649" s="71">
        <v>45658</v>
      </c>
      <c r="L649">
        <v>13885</v>
      </c>
      <c r="N649" s="24">
        <f>IF($H649&gt;265,ROUND($H649*0.15,0),VLOOKUP($H649,'Office of Allowances Appendix B'!$A$1:$E$266,2,FALSE))</f>
        <v>9</v>
      </c>
      <c r="O649" s="24">
        <f>IF($H649&gt;265,ROUND($H649*0.25,0),VLOOKUP($H649,'Office of Allowances Appendix B'!$A$1:$E$266,3,FALSE))</f>
        <v>14</v>
      </c>
      <c r="P649" s="24">
        <f>IF($H649&gt;265,ROUND($H649*0.4,0),VLOOKUP($H649,'Office of Allowances Appendix B'!$A$1:$E$266,4,FALSE))</f>
        <v>23</v>
      </c>
      <c r="Q649" s="24">
        <f t="shared" si="47"/>
        <v>11</v>
      </c>
    </row>
    <row r="650" spans="1:17" x14ac:dyDescent="0.3">
      <c r="A650" t="s">
        <v>1330</v>
      </c>
      <c r="B650" t="s">
        <v>109</v>
      </c>
      <c r="C650" t="s">
        <v>1331</v>
      </c>
      <c r="D650" t="s">
        <v>113</v>
      </c>
      <c r="E650" s="82">
        <v>45658</v>
      </c>
      <c r="F650" s="82">
        <v>46022</v>
      </c>
      <c r="G650">
        <v>285</v>
      </c>
      <c r="H650">
        <v>143</v>
      </c>
      <c r="I650">
        <f t="shared" si="46"/>
        <v>428</v>
      </c>
      <c r="J650" s="71">
        <v>45689</v>
      </c>
      <c r="L650">
        <v>11813</v>
      </c>
      <c r="N650" s="24">
        <f>IF($H650&gt;265,ROUND($H650*0.15,0),VLOOKUP($H650,'Office of Allowances Appendix B'!$A$1:$E$266,2,FALSE))</f>
        <v>21</v>
      </c>
      <c r="O650" s="24">
        <f>IF($H650&gt;265,ROUND($H650*0.25,0),VLOOKUP($H650,'Office of Allowances Appendix B'!$A$1:$E$266,3,FALSE))</f>
        <v>36</v>
      </c>
      <c r="P650" s="24">
        <f>IF($H650&gt;265,ROUND($H650*0.4,0),VLOOKUP($H650,'Office of Allowances Appendix B'!$A$1:$E$266,4,FALSE))</f>
        <v>57</v>
      </c>
      <c r="Q650" s="24">
        <f t="shared" si="47"/>
        <v>29</v>
      </c>
    </row>
    <row r="651" spans="1:17" x14ac:dyDescent="0.3">
      <c r="A651" t="s">
        <v>1330</v>
      </c>
      <c r="B651" t="s">
        <v>1332</v>
      </c>
      <c r="C651" t="s">
        <v>1333</v>
      </c>
      <c r="D651" t="s">
        <v>113</v>
      </c>
      <c r="E651" s="82">
        <v>45658</v>
      </c>
      <c r="F651" s="82">
        <v>46022</v>
      </c>
      <c r="G651">
        <v>285</v>
      </c>
      <c r="H651">
        <v>143</v>
      </c>
      <c r="I651">
        <f t="shared" si="46"/>
        <v>428</v>
      </c>
      <c r="J651" s="71">
        <v>45689</v>
      </c>
      <c r="L651">
        <v>10348</v>
      </c>
      <c r="N651" s="24">
        <f>IF($H651&gt;265,ROUND($H651*0.15,0),VLOOKUP($H651,'Office of Allowances Appendix B'!$A$1:$E$266,2,FALSE))</f>
        <v>21</v>
      </c>
      <c r="O651" s="24">
        <f>IF($H651&gt;265,ROUND($H651*0.25,0),VLOOKUP($H651,'Office of Allowances Appendix B'!$A$1:$E$266,3,FALSE))</f>
        <v>36</v>
      </c>
      <c r="P651" s="24">
        <f>IF($H651&gt;265,ROUND($H651*0.4,0),VLOOKUP($H651,'Office of Allowances Appendix B'!$A$1:$E$266,4,FALSE))</f>
        <v>57</v>
      </c>
      <c r="Q651" s="24">
        <f t="shared" si="47"/>
        <v>29</v>
      </c>
    </row>
    <row r="652" spans="1:17" x14ac:dyDescent="0.3">
      <c r="A652" t="s">
        <v>1334</v>
      </c>
      <c r="B652" t="s">
        <v>109</v>
      </c>
      <c r="C652" t="s">
        <v>1335</v>
      </c>
      <c r="D652" t="s">
        <v>113</v>
      </c>
      <c r="E652" s="82">
        <v>45658</v>
      </c>
      <c r="F652" s="82">
        <v>46022</v>
      </c>
      <c r="G652">
        <v>90</v>
      </c>
      <c r="H652">
        <v>55</v>
      </c>
      <c r="I652">
        <f t="shared" si="46"/>
        <v>145</v>
      </c>
      <c r="J652" s="71">
        <v>45505</v>
      </c>
      <c r="L652">
        <v>11772</v>
      </c>
      <c r="N652" s="24">
        <f>IF($H652&gt;265,ROUND($H652*0.15,0),VLOOKUP($H652,'Office of Allowances Appendix B'!$A$1:$E$266,2,FALSE))</f>
        <v>8</v>
      </c>
      <c r="O652" s="24">
        <f>IF($H652&gt;265,ROUND($H652*0.25,0),VLOOKUP($H652,'Office of Allowances Appendix B'!$A$1:$E$266,3,FALSE))</f>
        <v>14</v>
      </c>
      <c r="P652" s="24">
        <f>IF($H652&gt;265,ROUND($H652*0.4,0),VLOOKUP($H652,'Office of Allowances Appendix B'!$A$1:$E$266,4,FALSE))</f>
        <v>22</v>
      </c>
      <c r="Q652" s="24">
        <f t="shared" si="47"/>
        <v>11</v>
      </c>
    </row>
    <row r="653" spans="1:17" x14ac:dyDescent="0.3">
      <c r="A653" t="s">
        <v>1334</v>
      </c>
      <c r="B653" t="s">
        <v>1336</v>
      </c>
      <c r="C653" t="s">
        <v>1337</v>
      </c>
      <c r="D653" t="s">
        <v>113</v>
      </c>
      <c r="E653" s="82">
        <v>45658</v>
      </c>
      <c r="F653" s="82">
        <v>46022</v>
      </c>
      <c r="G653">
        <v>220</v>
      </c>
      <c r="H653">
        <v>89</v>
      </c>
      <c r="I653">
        <f t="shared" si="46"/>
        <v>309</v>
      </c>
      <c r="J653" s="71">
        <v>45658</v>
      </c>
      <c r="L653">
        <v>10173</v>
      </c>
      <c r="N653" s="24">
        <f>IF($H653&gt;265,ROUND($H653*0.15,0),VLOOKUP($H653,'Office of Allowances Appendix B'!$A$1:$E$266,2,FALSE))</f>
        <v>13</v>
      </c>
      <c r="O653" s="24">
        <f>IF($H653&gt;265,ROUND($H653*0.25,0),VLOOKUP($H653,'Office of Allowances Appendix B'!$A$1:$E$266,3,FALSE))</f>
        <v>22</v>
      </c>
      <c r="P653" s="24">
        <f>IF($H653&gt;265,ROUND($H653*0.4,0),VLOOKUP($H653,'Office of Allowances Appendix B'!$A$1:$E$266,4,FALSE))</f>
        <v>36</v>
      </c>
      <c r="Q653" s="24">
        <f t="shared" si="47"/>
        <v>18</v>
      </c>
    </row>
    <row r="654" spans="1:17" x14ac:dyDescent="0.3">
      <c r="A654" t="s">
        <v>1334</v>
      </c>
      <c r="B654" t="s">
        <v>1338</v>
      </c>
      <c r="C654" t="s">
        <v>1339</v>
      </c>
      <c r="D654" t="s">
        <v>113</v>
      </c>
      <c r="E654" s="82">
        <v>45658</v>
      </c>
      <c r="F654" s="82">
        <v>46022</v>
      </c>
      <c r="G654">
        <v>128</v>
      </c>
      <c r="H654">
        <v>67</v>
      </c>
      <c r="I654">
        <f t="shared" si="46"/>
        <v>195</v>
      </c>
      <c r="J654" s="71">
        <v>45505</v>
      </c>
      <c r="L654">
        <v>13580</v>
      </c>
      <c r="N654" s="24">
        <f>IF($H654&gt;265,ROUND($H654*0.15,0),VLOOKUP($H654,'Office of Allowances Appendix B'!$A$1:$E$266,2,FALSE))</f>
        <v>10</v>
      </c>
      <c r="O654" s="24">
        <f>IF($H654&gt;265,ROUND($H654*0.25,0),VLOOKUP($H654,'Office of Allowances Appendix B'!$A$1:$E$266,3,FALSE))</f>
        <v>17</v>
      </c>
      <c r="P654" s="24">
        <f>IF($H654&gt;265,ROUND($H654*0.4,0),VLOOKUP($H654,'Office of Allowances Appendix B'!$A$1:$E$266,4,FALSE))</f>
        <v>27</v>
      </c>
      <c r="Q654" s="24">
        <f t="shared" si="47"/>
        <v>13</v>
      </c>
    </row>
    <row r="655" spans="1:17" x14ac:dyDescent="0.3">
      <c r="A655" t="s">
        <v>1340</v>
      </c>
      <c r="B655" t="s">
        <v>109</v>
      </c>
      <c r="C655" t="s">
        <v>1341</v>
      </c>
      <c r="D655" t="s">
        <v>113</v>
      </c>
      <c r="E655" s="82">
        <v>45658</v>
      </c>
      <c r="F655" s="82">
        <v>46022</v>
      </c>
      <c r="G655">
        <v>120</v>
      </c>
      <c r="H655">
        <v>80</v>
      </c>
      <c r="I655">
        <f t="shared" si="46"/>
        <v>200</v>
      </c>
      <c r="J655" s="71">
        <v>45658</v>
      </c>
      <c r="L655">
        <v>11796</v>
      </c>
      <c r="N655" s="24">
        <f>IF($H655&gt;265,ROUND($H655*0.15,0),VLOOKUP($H655,'Office of Allowances Appendix B'!$A$1:$E$266,2,FALSE))</f>
        <v>12</v>
      </c>
      <c r="O655" s="24">
        <f>IF($H655&gt;265,ROUND($H655*0.25,0),VLOOKUP($H655,'Office of Allowances Appendix B'!$A$1:$E$266,3,FALSE))</f>
        <v>20</v>
      </c>
      <c r="P655" s="24">
        <f>IF($H655&gt;265,ROUND($H655*0.4,0),VLOOKUP($H655,'Office of Allowances Appendix B'!$A$1:$E$266,4,FALSE))</f>
        <v>32</v>
      </c>
      <c r="Q655" s="24">
        <f t="shared" si="47"/>
        <v>16</v>
      </c>
    </row>
    <row r="656" spans="1:17" x14ac:dyDescent="0.3">
      <c r="A656" t="s">
        <v>1340</v>
      </c>
      <c r="B656" t="s">
        <v>1342</v>
      </c>
      <c r="C656" t="s">
        <v>1343</v>
      </c>
      <c r="D656" t="s">
        <v>113</v>
      </c>
      <c r="E656" s="82">
        <v>45658</v>
      </c>
      <c r="F656" s="82">
        <v>46022</v>
      </c>
      <c r="G656">
        <v>184</v>
      </c>
      <c r="H656">
        <v>112</v>
      </c>
      <c r="I656">
        <f t="shared" si="46"/>
        <v>296</v>
      </c>
      <c r="J656" s="71">
        <v>45352</v>
      </c>
      <c r="L656">
        <v>13549</v>
      </c>
      <c r="N656" s="24">
        <f>IF($H656&gt;265,ROUND($H656*0.15,0),VLOOKUP($H656,'Office of Allowances Appendix B'!$A$1:$E$266,2,FALSE))</f>
        <v>17</v>
      </c>
      <c r="O656" s="24">
        <f>IF($H656&gt;265,ROUND($H656*0.25,0),VLOOKUP($H656,'Office of Allowances Appendix B'!$A$1:$E$266,3,FALSE))</f>
        <v>28</v>
      </c>
      <c r="P656" s="24">
        <f>IF($H656&gt;265,ROUND($H656*0.4,0),VLOOKUP($H656,'Office of Allowances Appendix B'!$A$1:$E$266,4,FALSE))</f>
        <v>45</v>
      </c>
      <c r="Q656" s="24">
        <f t="shared" si="47"/>
        <v>22</v>
      </c>
    </row>
    <row r="657" spans="1:17" x14ac:dyDescent="0.3">
      <c r="A657" t="s">
        <v>1340</v>
      </c>
      <c r="B657" t="s">
        <v>1344</v>
      </c>
      <c r="C657" t="s">
        <v>1345</v>
      </c>
      <c r="D657" t="s">
        <v>113</v>
      </c>
      <c r="E657" s="82">
        <v>45658</v>
      </c>
      <c r="F657" s="82">
        <v>46022</v>
      </c>
      <c r="G657">
        <v>140</v>
      </c>
      <c r="H657">
        <v>110</v>
      </c>
      <c r="I657">
        <f t="shared" si="46"/>
        <v>250</v>
      </c>
      <c r="J657" s="71">
        <v>45474</v>
      </c>
      <c r="L657">
        <v>10288</v>
      </c>
      <c r="N657" s="24">
        <f>IF($H657&gt;265,ROUND($H657*0.15,0),VLOOKUP($H657,'Office of Allowances Appendix B'!$A$1:$E$266,2,FALSE))</f>
        <v>17</v>
      </c>
      <c r="O657" s="24">
        <f>IF($H657&gt;265,ROUND($H657*0.25,0),VLOOKUP($H657,'Office of Allowances Appendix B'!$A$1:$E$266,3,FALSE))</f>
        <v>27</v>
      </c>
      <c r="P657" s="24">
        <f>IF($H657&gt;265,ROUND($H657*0.4,0),VLOOKUP($H657,'Office of Allowances Appendix B'!$A$1:$E$266,4,FALSE))</f>
        <v>44</v>
      </c>
      <c r="Q657" s="24">
        <f t="shared" si="47"/>
        <v>22</v>
      </c>
    </row>
    <row r="658" spans="1:17" x14ac:dyDescent="0.3">
      <c r="A658" t="s">
        <v>1346</v>
      </c>
      <c r="B658" t="s">
        <v>109</v>
      </c>
      <c r="C658" t="s">
        <v>1347</v>
      </c>
      <c r="D658" t="s">
        <v>113</v>
      </c>
      <c r="E658" s="82">
        <v>45658</v>
      </c>
      <c r="F658" s="82">
        <v>46022</v>
      </c>
      <c r="G658">
        <v>82</v>
      </c>
      <c r="H658">
        <v>80</v>
      </c>
      <c r="I658">
        <f t="shared" si="46"/>
        <v>162</v>
      </c>
      <c r="J658" s="71">
        <v>42979</v>
      </c>
      <c r="L658">
        <v>11773</v>
      </c>
      <c r="N658" s="24">
        <f>IF($H658&gt;265,ROUND($H658*0.15,0),VLOOKUP($H658,'Office of Allowances Appendix B'!$A$1:$E$266,2,FALSE))</f>
        <v>12</v>
      </c>
      <c r="O658" s="24">
        <f>IF($H658&gt;265,ROUND($H658*0.25,0),VLOOKUP($H658,'Office of Allowances Appendix B'!$A$1:$E$266,3,FALSE))</f>
        <v>20</v>
      </c>
      <c r="P658" s="24">
        <f>IF($H658&gt;265,ROUND($H658*0.4,0),VLOOKUP($H658,'Office of Allowances Appendix B'!$A$1:$E$266,4,FALSE))</f>
        <v>32</v>
      </c>
      <c r="Q658" s="24">
        <f t="shared" si="47"/>
        <v>16</v>
      </c>
    </row>
    <row r="659" spans="1:17" x14ac:dyDescent="0.3">
      <c r="A659" t="s">
        <v>1346</v>
      </c>
      <c r="B659" t="s">
        <v>1348</v>
      </c>
      <c r="C659" t="s">
        <v>1349</v>
      </c>
      <c r="D659" t="s">
        <v>113</v>
      </c>
      <c r="E659" s="82">
        <v>45658</v>
      </c>
      <c r="F659" s="82">
        <v>46022</v>
      </c>
      <c r="G659">
        <v>207</v>
      </c>
      <c r="H659">
        <v>121</v>
      </c>
      <c r="I659">
        <f t="shared" si="46"/>
        <v>328</v>
      </c>
      <c r="J659" s="71">
        <v>45658</v>
      </c>
      <c r="L659">
        <v>10174</v>
      </c>
      <c r="N659" s="24">
        <f>IF($H659&gt;265,ROUND($H659*0.15,0),VLOOKUP($H659,'Office of Allowances Appendix B'!$A$1:$E$266,2,FALSE))</f>
        <v>18</v>
      </c>
      <c r="O659" s="24">
        <f>IF($H659&gt;265,ROUND($H659*0.25,0),VLOOKUP($H659,'Office of Allowances Appendix B'!$A$1:$E$266,3,FALSE))</f>
        <v>30</v>
      </c>
      <c r="P659" s="24">
        <f>IF($H659&gt;265,ROUND($H659*0.4,0),VLOOKUP($H659,'Office of Allowances Appendix B'!$A$1:$E$266,4,FALSE))</f>
        <v>49</v>
      </c>
      <c r="Q659" s="24">
        <f t="shared" si="47"/>
        <v>24</v>
      </c>
    </row>
    <row r="660" spans="1:17" x14ac:dyDescent="0.3">
      <c r="A660" t="s">
        <v>1350</v>
      </c>
      <c r="B660" t="s">
        <v>109</v>
      </c>
      <c r="C660" t="s">
        <v>1351</v>
      </c>
      <c r="D660" t="s">
        <v>113</v>
      </c>
      <c r="E660" s="82">
        <v>45658</v>
      </c>
      <c r="F660" s="82">
        <v>46022</v>
      </c>
      <c r="G660">
        <v>165</v>
      </c>
      <c r="H660">
        <v>53</v>
      </c>
      <c r="I660">
        <f t="shared" si="46"/>
        <v>218</v>
      </c>
      <c r="J660" s="71">
        <v>44986</v>
      </c>
      <c r="K660" t="s">
        <v>1352</v>
      </c>
      <c r="L660">
        <v>11864</v>
      </c>
      <c r="N660" s="24">
        <f>IF($H660&gt;265,ROUND($H660*0.15,0),VLOOKUP($H660,'Office of Allowances Appendix B'!$A$1:$E$266,2,FALSE))</f>
        <v>8</v>
      </c>
      <c r="O660" s="24">
        <f>IF($H660&gt;265,ROUND($H660*0.25,0),VLOOKUP($H660,'Office of Allowances Appendix B'!$A$1:$E$266,3,FALSE))</f>
        <v>13</v>
      </c>
      <c r="P660" s="24">
        <f>IF($H660&gt;265,ROUND($H660*0.4,0),VLOOKUP($H660,'Office of Allowances Appendix B'!$A$1:$E$266,4,FALSE))</f>
        <v>21</v>
      </c>
      <c r="Q660" s="24">
        <f t="shared" si="47"/>
        <v>11</v>
      </c>
    </row>
    <row r="661" spans="1:17" x14ac:dyDescent="0.3">
      <c r="A661" t="s">
        <v>1350</v>
      </c>
      <c r="B661" t="s">
        <v>1353</v>
      </c>
      <c r="C661" t="s">
        <v>1354</v>
      </c>
      <c r="D661" t="s">
        <v>113</v>
      </c>
      <c r="E661" s="82">
        <v>45658</v>
      </c>
      <c r="F661" s="82">
        <v>46022</v>
      </c>
      <c r="G661">
        <v>165</v>
      </c>
      <c r="H661">
        <v>53</v>
      </c>
      <c r="I661">
        <f t="shared" si="46"/>
        <v>218</v>
      </c>
      <c r="J661" s="71">
        <v>44986</v>
      </c>
      <c r="K661" t="s">
        <v>1352</v>
      </c>
      <c r="L661">
        <v>10349</v>
      </c>
      <c r="N661" s="24">
        <f>IF($H661&gt;265,ROUND($H661*0.15,0),VLOOKUP($H661,'Office of Allowances Appendix B'!$A$1:$E$266,2,FALSE))</f>
        <v>8</v>
      </c>
      <c r="O661" s="24">
        <f>IF($H661&gt;265,ROUND($H661*0.25,0),VLOOKUP($H661,'Office of Allowances Appendix B'!$A$1:$E$266,3,FALSE))</f>
        <v>13</v>
      </c>
      <c r="P661" s="24">
        <f>IF($H661&gt;265,ROUND($H661*0.4,0),VLOOKUP($H661,'Office of Allowances Appendix B'!$A$1:$E$266,4,FALSE))</f>
        <v>21</v>
      </c>
      <c r="Q661" s="24">
        <f t="shared" si="47"/>
        <v>11</v>
      </c>
    </row>
    <row r="662" spans="1:17" x14ac:dyDescent="0.3">
      <c r="A662" t="s">
        <v>1355</v>
      </c>
      <c r="B662" t="s">
        <v>109</v>
      </c>
      <c r="C662" t="s">
        <v>1356</v>
      </c>
      <c r="D662" t="s">
        <v>113</v>
      </c>
      <c r="E662" s="82">
        <v>45658</v>
      </c>
      <c r="F662" s="82">
        <v>46022</v>
      </c>
      <c r="G662">
        <v>108</v>
      </c>
      <c r="H662">
        <v>86</v>
      </c>
      <c r="I662">
        <f t="shared" si="46"/>
        <v>194</v>
      </c>
      <c r="J662" s="71">
        <v>41091</v>
      </c>
      <c r="L662">
        <v>11823</v>
      </c>
      <c r="N662" s="24">
        <f>IF($H662&gt;265,ROUND($H662*0.15,0),VLOOKUP($H662,'Office of Allowances Appendix B'!$A$1:$E$266,2,FALSE))</f>
        <v>13</v>
      </c>
      <c r="O662" s="24">
        <f>IF($H662&gt;265,ROUND($H662*0.25,0),VLOOKUP($H662,'Office of Allowances Appendix B'!$A$1:$E$266,3,FALSE))</f>
        <v>22</v>
      </c>
      <c r="P662" s="24">
        <f>IF($H662&gt;265,ROUND($H662*0.4,0),VLOOKUP($H662,'Office of Allowances Appendix B'!$A$1:$E$266,4,FALSE))</f>
        <v>34</v>
      </c>
      <c r="Q662" s="24">
        <f t="shared" si="47"/>
        <v>17</v>
      </c>
    </row>
    <row r="663" spans="1:17" x14ac:dyDescent="0.3">
      <c r="A663" t="s">
        <v>1355</v>
      </c>
      <c r="B663" t="s">
        <v>1357</v>
      </c>
      <c r="C663" t="s">
        <v>1358</v>
      </c>
      <c r="D663" t="s">
        <v>113</v>
      </c>
      <c r="E663" s="82">
        <v>45658</v>
      </c>
      <c r="F663" s="82">
        <v>46022</v>
      </c>
      <c r="G663">
        <v>101</v>
      </c>
      <c r="H663">
        <v>62</v>
      </c>
      <c r="I663">
        <f t="shared" si="46"/>
        <v>163</v>
      </c>
      <c r="J663" s="71">
        <v>45689</v>
      </c>
      <c r="L663">
        <v>10374</v>
      </c>
      <c r="N663" s="24">
        <f>IF($H663&gt;265,ROUND($H663*0.15,0),VLOOKUP($H663,'Office of Allowances Appendix B'!$A$1:$E$266,2,FALSE))</f>
        <v>9</v>
      </c>
      <c r="O663" s="24">
        <f>IF($H663&gt;265,ROUND($H663*0.25,0),VLOOKUP($H663,'Office of Allowances Appendix B'!$A$1:$E$266,3,FALSE))</f>
        <v>16</v>
      </c>
      <c r="P663" s="24">
        <f>IF($H663&gt;265,ROUND($H663*0.4,0),VLOOKUP($H663,'Office of Allowances Appendix B'!$A$1:$E$266,4,FALSE))</f>
        <v>25</v>
      </c>
      <c r="Q663" s="24">
        <f t="shared" si="47"/>
        <v>12</v>
      </c>
    </row>
    <row r="664" spans="1:17" x14ac:dyDescent="0.3">
      <c r="A664" t="s">
        <v>1359</v>
      </c>
      <c r="B664" t="s">
        <v>109</v>
      </c>
      <c r="C664" t="s">
        <v>1360</v>
      </c>
      <c r="D664" t="s">
        <v>113</v>
      </c>
      <c r="E664" s="82">
        <v>45658</v>
      </c>
      <c r="F664" s="82">
        <v>46022</v>
      </c>
      <c r="G664">
        <v>70</v>
      </c>
      <c r="H664">
        <v>46</v>
      </c>
      <c r="I664">
        <f t="shared" si="46"/>
        <v>116</v>
      </c>
      <c r="J664" s="71">
        <v>38869</v>
      </c>
      <c r="K664">
        <v>39</v>
      </c>
      <c r="L664">
        <v>11841</v>
      </c>
      <c r="N664" s="24">
        <f>IF($H664&gt;265,ROUND($H664*0.15,0),VLOOKUP($H664,'Office of Allowances Appendix B'!$A$1:$E$266,2,FALSE))</f>
        <v>7</v>
      </c>
      <c r="O664" s="24">
        <f>IF($H664&gt;265,ROUND($H664*0.25,0),VLOOKUP($H664,'Office of Allowances Appendix B'!$A$1:$E$266,3,FALSE))</f>
        <v>12</v>
      </c>
      <c r="P664" s="24">
        <f>IF($H664&gt;265,ROUND($H664*0.4,0),VLOOKUP($H664,'Office of Allowances Appendix B'!$A$1:$E$266,4,FALSE))</f>
        <v>18</v>
      </c>
      <c r="Q664" s="24">
        <f t="shared" si="47"/>
        <v>9</v>
      </c>
    </row>
    <row r="665" spans="1:17" x14ac:dyDescent="0.3">
      <c r="A665" t="s">
        <v>1359</v>
      </c>
      <c r="B665" t="s">
        <v>1361</v>
      </c>
      <c r="C665" t="s">
        <v>1362</v>
      </c>
      <c r="D665" t="s">
        <v>113</v>
      </c>
      <c r="E665" s="82">
        <v>45658</v>
      </c>
      <c r="F665" s="82">
        <v>46022</v>
      </c>
      <c r="G665">
        <v>200</v>
      </c>
      <c r="H665">
        <v>119</v>
      </c>
      <c r="I665">
        <f t="shared" si="46"/>
        <v>319</v>
      </c>
      <c r="J665" s="71">
        <v>44927</v>
      </c>
      <c r="K665">
        <v>39</v>
      </c>
      <c r="L665">
        <v>10398</v>
      </c>
      <c r="N665" s="24">
        <f>IF($H665&gt;265,ROUND($H665*0.15,0),VLOOKUP($H665,'Office of Allowances Appendix B'!$A$1:$E$266,2,FALSE))</f>
        <v>18</v>
      </c>
      <c r="O665" s="24">
        <f>IF($H665&gt;265,ROUND($H665*0.25,0),VLOOKUP($H665,'Office of Allowances Appendix B'!$A$1:$E$266,3,FALSE))</f>
        <v>30</v>
      </c>
      <c r="P665" s="24">
        <f>IF($H665&gt;265,ROUND($H665*0.4,0),VLOOKUP($H665,'Office of Allowances Appendix B'!$A$1:$E$266,4,FALSE))</f>
        <v>48</v>
      </c>
      <c r="Q665" s="24">
        <f t="shared" si="47"/>
        <v>23</v>
      </c>
    </row>
    <row r="666" spans="1:17" x14ac:dyDescent="0.3">
      <c r="A666" t="s">
        <v>1363</v>
      </c>
      <c r="B666" t="s">
        <v>109</v>
      </c>
      <c r="C666" t="s">
        <v>1364</v>
      </c>
      <c r="D666" t="s">
        <v>113</v>
      </c>
      <c r="E666" s="82">
        <v>45658</v>
      </c>
      <c r="F666" s="82">
        <v>46022</v>
      </c>
      <c r="G666">
        <v>81</v>
      </c>
      <c r="H666">
        <v>79</v>
      </c>
      <c r="I666">
        <f t="shared" si="46"/>
        <v>160</v>
      </c>
      <c r="J666" s="71">
        <v>34213</v>
      </c>
      <c r="K666">
        <v>2</v>
      </c>
      <c r="L666">
        <v>11943</v>
      </c>
      <c r="N666" s="24">
        <f>IF($H666&gt;265,ROUND($H666*0.15,0),VLOOKUP($H666,'Office of Allowances Appendix B'!$A$1:$E$266,2,FALSE))</f>
        <v>12</v>
      </c>
      <c r="O666" s="24">
        <f>IF($H666&gt;265,ROUND($H666*0.25,0),VLOOKUP($H666,'Office of Allowances Appendix B'!$A$1:$E$266,3,FALSE))</f>
        <v>20</v>
      </c>
      <c r="P666" s="24">
        <f>IF($H666&gt;265,ROUND($H666*0.4,0),VLOOKUP($H666,'Office of Allowances Appendix B'!$A$1:$E$266,4,FALSE))</f>
        <v>32</v>
      </c>
      <c r="Q666" s="24">
        <f t="shared" si="47"/>
        <v>15</v>
      </c>
    </row>
    <row r="667" spans="1:17" x14ac:dyDescent="0.3">
      <c r="A667" t="s">
        <v>1363</v>
      </c>
      <c r="B667" t="s">
        <v>1365</v>
      </c>
      <c r="C667" t="s">
        <v>1366</v>
      </c>
      <c r="D667" t="s">
        <v>113</v>
      </c>
      <c r="E667" s="82">
        <v>45658</v>
      </c>
      <c r="F667" s="82">
        <v>46022</v>
      </c>
      <c r="G667">
        <v>117</v>
      </c>
      <c r="H667">
        <v>79</v>
      </c>
      <c r="I667">
        <f t="shared" si="46"/>
        <v>196</v>
      </c>
      <c r="J667" s="71">
        <v>34213</v>
      </c>
      <c r="K667">
        <v>2</v>
      </c>
      <c r="L667">
        <v>11686</v>
      </c>
      <c r="N667" s="24">
        <f>IF($H667&gt;265,ROUND($H667*0.15,0),VLOOKUP($H667,'Office of Allowances Appendix B'!$A$1:$E$266,2,FALSE))</f>
        <v>12</v>
      </c>
      <c r="O667" s="24">
        <f>IF($H667&gt;265,ROUND($H667*0.25,0),VLOOKUP($H667,'Office of Allowances Appendix B'!$A$1:$E$266,3,FALSE))</f>
        <v>20</v>
      </c>
      <c r="P667" s="24">
        <f>IF($H667&gt;265,ROUND($H667*0.4,0),VLOOKUP($H667,'Office of Allowances Appendix B'!$A$1:$E$266,4,FALSE))</f>
        <v>32</v>
      </c>
      <c r="Q667" s="24">
        <f t="shared" si="47"/>
        <v>15</v>
      </c>
    </row>
    <row r="668" spans="1:17" x14ac:dyDescent="0.3">
      <c r="A668" t="s">
        <v>1363</v>
      </c>
      <c r="B668" t="s">
        <v>1367</v>
      </c>
      <c r="C668" t="s">
        <v>1368</v>
      </c>
      <c r="D668" t="s">
        <v>113</v>
      </c>
      <c r="E668" s="82">
        <v>45658</v>
      </c>
      <c r="F668" s="82">
        <v>46022</v>
      </c>
      <c r="G668">
        <v>117</v>
      </c>
      <c r="H668">
        <v>79</v>
      </c>
      <c r="I668">
        <f t="shared" ref="I668:I732" si="49">G668+H668</f>
        <v>196</v>
      </c>
      <c r="J668" s="71">
        <v>34213</v>
      </c>
      <c r="K668">
        <v>2</v>
      </c>
      <c r="L668">
        <v>11687</v>
      </c>
      <c r="N668" s="24">
        <f>IF($H668&gt;265,ROUND($H668*0.15,0),VLOOKUP($H668,'Office of Allowances Appendix B'!$A$1:$E$266,2,FALSE))</f>
        <v>12</v>
      </c>
      <c r="O668" s="24">
        <f>IF($H668&gt;265,ROUND($H668*0.25,0),VLOOKUP($H668,'Office of Allowances Appendix B'!$A$1:$E$266,3,FALSE))</f>
        <v>20</v>
      </c>
      <c r="P668" s="24">
        <f>IF($H668&gt;265,ROUND($H668*0.4,0),VLOOKUP($H668,'Office of Allowances Appendix B'!$A$1:$E$266,4,FALSE))</f>
        <v>32</v>
      </c>
      <c r="Q668" s="24">
        <f t="shared" si="47"/>
        <v>15</v>
      </c>
    </row>
    <row r="669" spans="1:17" x14ac:dyDescent="0.3">
      <c r="A669" t="s">
        <v>1363</v>
      </c>
      <c r="B669" t="s">
        <v>1369</v>
      </c>
      <c r="C669" t="s">
        <v>1370</v>
      </c>
      <c r="D669" t="s">
        <v>113</v>
      </c>
      <c r="E669" s="82">
        <v>45658</v>
      </c>
      <c r="F669" s="82">
        <v>46022</v>
      </c>
      <c r="G669">
        <v>117</v>
      </c>
      <c r="H669">
        <v>79</v>
      </c>
      <c r="I669">
        <f t="shared" si="49"/>
        <v>196</v>
      </c>
      <c r="J669" s="71">
        <v>34213</v>
      </c>
      <c r="K669">
        <v>2</v>
      </c>
      <c r="L669">
        <v>11688</v>
      </c>
      <c r="N669" s="24">
        <f>IF($H669&gt;265,ROUND($H669*0.15,0),VLOOKUP($H669,'Office of Allowances Appendix B'!$A$1:$E$266,2,FALSE))</f>
        <v>12</v>
      </c>
      <c r="O669" s="24">
        <f>IF($H669&gt;265,ROUND($H669*0.25,0),VLOOKUP($H669,'Office of Allowances Appendix B'!$A$1:$E$266,3,FALSE))</f>
        <v>20</v>
      </c>
      <c r="P669" s="24">
        <f>IF($H669&gt;265,ROUND($H669*0.4,0),VLOOKUP($H669,'Office of Allowances Appendix B'!$A$1:$E$266,4,FALSE))</f>
        <v>32</v>
      </c>
      <c r="Q669" s="24">
        <f t="shared" si="47"/>
        <v>15</v>
      </c>
    </row>
    <row r="670" spans="1:17" x14ac:dyDescent="0.3">
      <c r="A670" t="s">
        <v>1363</v>
      </c>
      <c r="B670" t="s">
        <v>1371</v>
      </c>
      <c r="C670" t="s">
        <v>1372</v>
      </c>
      <c r="D670" t="s">
        <v>113</v>
      </c>
      <c r="E670" s="82">
        <v>45658</v>
      </c>
      <c r="F670" s="82">
        <v>46022</v>
      </c>
      <c r="G670">
        <v>185</v>
      </c>
      <c r="H670">
        <v>53</v>
      </c>
      <c r="I670">
        <f t="shared" si="49"/>
        <v>238</v>
      </c>
      <c r="J670" s="71">
        <v>44927</v>
      </c>
      <c r="K670">
        <v>2</v>
      </c>
      <c r="L670">
        <v>11689</v>
      </c>
      <c r="N670" s="24">
        <f>IF($H670&gt;265,ROUND($H670*0.15,0),VLOOKUP($H670,'Office of Allowances Appendix B'!$A$1:$E$266,2,FALSE))</f>
        <v>8</v>
      </c>
      <c r="O670" s="24">
        <f>IF($H670&gt;265,ROUND($H670*0.25,0),VLOOKUP($H670,'Office of Allowances Appendix B'!$A$1:$E$266,3,FALSE))</f>
        <v>13</v>
      </c>
      <c r="P670" s="24">
        <f>IF($H670&gt;265,ROUND($H670*0.4,0),VLOOKUP($H670,'Office of Allowances Appendix B'!$A$1:$E$266,4,FALSE))</f>
        <v>21</v>
      </c>
      <c r="Q670" s="24">
        <f t="shared" si="47"/>
        <v>11</v>
      </c>
    </row>
    <row r="671" spans="1:17" x14ac:dyDescent="0.3">
      <c r="A671" t="s">
        <v>1373</v>
      </c>
      <c r="B671" t="s">
        <v>1374</v>
      </c>
      <c r="C671" t="s">
        <v>1375</v>
      </c>
      <c r="D671" t="s">
        <v>113</v>
      </c>
      <c r="E671" s="82">
        <v>45658</v>
      </c>
      <c r="F671" s="82">
        <v>46022</v>
      </c>
      <c r="G671">
        <v>267</v>
      </c>
      <c r="H671">
        <v>178</v>
      </c>
      <c r="I671">
        <f t="shared" si="49"/>
        <v>445</v>
      </c>
      <c r="J671" s="71">
        <v>45658</v>
      </c>
      <c r="L671">
        <v>11691</v>
      </c>
      <c r="N671" s="24">
        <f>IF($H671&gt;265,ROUND($H671*0.15,0),VLOOKUP($H671,'Office of Allowances Appendix B'!$A$1:$E$266,2,FALSE))</f>
        <v>27</v>
      </c>
      <c r="O671" s="24">
        <f>IF($H671&gt;265,ROUND($H671*0.25,0),VLOOKUP($H671,'Office of Allowances Appendix B'!$A$1:$E$266,3,FALSE))</f>
        <v>45</v>
      </c>
      <c r="P671" s="24">
        <f>IF($H671&gt;265,ROUND($H671*0.4,0),VLOOKUP($H671,'Office of Allowances Appendix B'!$A$1:$E$266,4,FALSE))</f>
        <v>71</v>
      </c>
      <c r="Q671" s="24">
        <f t="shared" si="47"/>
        <v>35</v>
      </c>
    </row>
    <row r="672" spans="1:17" x14ac:dyDescent="0.3">
      <c r="A672" t="s">
        <v>1376</v>
      </c>
      <c r="B672" t="s">
        <v>109</v>
      </c>
      <c r="C672" t="s">
        <v>1377</v>
      </c>
      <c r="D672" t="s">
        <v>113</v>
      </c>
      <c r="E672" s="82">
        <v>45658</v>
      </c>
      <c r="F672" s="82">
        <v>46022</v>
      </c>
      <c r="G672">
        <v>131</v>
      </c>
      <c r="H672">
        <v>108</v>
      </c>
      <c r="I672">
        <f t="shared" si="49"/>
        <v>239</v>
      </c>
      <c r="J672" s="71">
        <v>45474</v>
      </c>
      <c r="L672">
        <v>11774</v>
      </c>
      <c r="N672" s="24">
        <f>IF($H672&gt;265,ROUND($H672*0.15,0),VLOOKUP($H672,'Office of Allowances Appendix B'!$A$1:$E$266,2,FALSE))</f>
        <v>16</v>
      </c>
      <c r="O672" s="24">
        <f>IF($H672&gt;265,ROUND($H672*0.25,0),VLOOKUP($H672,'Office of Allowances Appendix B'!$A$1:$E$266,3,FALSE))</f>
        <v>27</v>
      </c>
      <c r="P672" s="24">
        <f>IF($H672&gt;265,ROUND($H672*0.4,0),VLOOKUP($H672,'Office of Allowances Appendix B'!$A$1:$E$266,4,FALSE))</f>
        <v>43</v>
      </c>
      <c r="Q672" s="24">
        <f t="shared" si="47"/>
        <v>22</v>
      </c>
    </row>
    <row r="673" spans="1:17" x14ac:dyDescent="0.3">
      <c r="A673" t="s">
        <v>1376</v>
      </c>
      <c r="B673" t="s">
        <v>1378</v>
      </c>
      <c r="C673" t="s">
        <v>1379</v>
      </c>
      <c r="E673" s="82">
        <v>45658</v>
      </c>
      <c r="F673" s="82">
        <v>45808</v>
      </c>
      <c r="G673">
        <v>268</v>
      </c>
      <c r="H673">
        <v>143</v>
      </c>
      <c r="I673">
        <f t="shared" si="49"/>
        <v>411</v>
      </c>
      <c r="J673" s="71">
        <v>45658</v>
      </c>
      <c r="L673">
        <v>13941</v>
      </c>
      <c r="N673" s="24">
        <f>IF($H673&gt;265,ROUND($H673*0.15,0),VLOOKUP($H673,'Office of Allowances Appendix B'!$A$1:$E$266,2,FALSE))</f>
        <v>21</v>
      </c>
      <c r="O673" s="24">
        <f>IF($H673&gt;265,ROUND($H673*0.25,0),VLOOKUP($H673,'Office of Allowances Appendix B'!$A$1:$E$266,3,FALSE))</f>
        <v>36</v>
      </c>
      <c r="P673" s="24">
        <f>IF($H673&gt;265,ROUND($H673*0.4,0),VLOOKUP($H673,'Office of Allowances Appendix B'!$A$1:$E$266,4,FALSE))</f>
        <v>57</v>
      </c>
      <c r="Q673" s="24">
        <f t="shared" si="47"/>
        <v>29</v>
      </c>
    </row>
    <row r="674" spans="1:17" x14ac:dyDescent="0.3">
      <c r="A674" t="s">
        <v>1376</v>
      </c>
      <c r="B674" t="s">
        <v>1378</v>
      </c>
      <c r="C674" t="s">
        <v>1379</v>
      </c>
      <c r="D674" t="s">
        <v>113</v>
      </c>
      <c r="E674" s="82">
        <v>45809</v>
      </c>
      <c r="F674" s="82">
        <v>45930</v>
      </c>
      <c r="G674">
        <v>322</v>
      </c>
      <c r="H674">
        <v>149</v>
      </c>
      <c r="I674">
        <f t="shared" si="49"/>
        <v>471</v>
      </c>
      <c r="J674" s="71">
        <v>45658</v>
      </c>
      <c r="L674">
        <v>13941</v>
      </c>
      <c r="N674" s="24">
        <f>IF($H674&gt;265,ROUND($H674*0.15,0),VLOOKUP($H674,'Office of Allowances Appendix B'!$A$1:$E$266,2,FALSE))</f>
        <v>22</v>
      </c>
      <c r="O674" s="24">
        <f>IF($H674&gt;265,ROUND($H674*0.25,0),VLOOKUP($H674,'Office of Allowances Appendix B'!$A$1:$E$266,3,FALSE))</f>
        <v>37</v>
      </c>
      <c r="P674" s="24">
        <f>IF($H674&gt;265,ROUND($H674*0.4,0),VLOOKUP($H674,'Office of Allowances Appendix B'!$A$1:$E$266,4,FALSE))</f>
        <v>60</v>
      </c>
      <c r="Q674" s="24">
        <f t="shared" ref="Q674:Q738" si="50">H674-SUM(N674:P674)</f>
        <v>30</v>
      </c>
    </row>
    <row r="675" spans="1:17" x14ac:dyDescent="0.3">
      <c r="A675" t="s">
        <v>1376</v>
      </c>
      <c r="B675" t="s">
        <v>1378</v>
      </c>
      <c r="C675" t="s">
        <v>1379</v>
      </c>
      <c r="D675" t="s">
        <v>140</v>
      </c>
      <c r="E675" s="82">
        <v>45931</v>
      </c>
      <c r="F675" s="82">
        <v>46022</v>
      </c>
      <c r="G675">
        <v>268</v>
      </c>
      <c r="H675">
        <v>143</v>
      </c>
      <c r="I675">
        <f t="shared" si="49"/>
        <v>411</v>
      </c>
      <c r="J675" s="71">
        <v>45658</v>
      </c>
      <c r="L675">
        <v>13941</v>
      </c>
      <c r="N675" s="24">
        <f>IF($H675&gt;265,ROUND($H675*0.15,0),VLOOKUP($H675,'Office of Allowances Appendix B'!$A$1:$E$266,2,FALSE))</f>
        <v>21</v>
      </c>
      <c r="O675" s="24">
        <f>IF($H675&gt;265,ROUND($H675*0.25,0),VLOOKUP($H675,'Office of Allowances Appendix B'!$A$1:$E$266,3,FALSE))</f>
        <v>36</v>
      </c>
      <c r="P675" s="24">
        <f>IF($H675&gt;265,ROUND($H675*0.4,0),VLOOKUP($H675,'Office of Allowances Appendix B'!$A$1:$E$266,4,FALSE))</f>
        <v>57</v>
      </c>
      <c r="Q675" s="24">
        <f t="shared" si="50"/>
        <v>29</v>
      </c>
    </row>
    <row r="676" spans="1:17" x14ac:dyDescent="0.3">
      <c r="A676" t="s">
        <v>1376</v>
      </c>
      <c r="B676" t="s">
        <v>1380</v>
      </c>
      <c r="C676" t="s">
        <v>1381</v>
      </c>
      <c r="D676" t="s">
        <v>113</v>
      </c>
      <c r="E676" s="82">
        <v>45658</v>
      </c>
      <c r="F676" s="82">
        <v>46022</v>
      </c>
      <c r="G676">
        <v>240</v>
      </c>
      <c r="H676">
        <v>131</v>
      </c>
      <c r="I676">
        <f t="shared" si="49"/>
        <v>371</v>
      </c>
      <c r="J676" s="71">
        <v>45658</v>
      </c>
      <c r="L676">
        <v>10175</v>
      </c>
      <c r="N676" s="24">
        <f>IF($H676&gt;265,ROUND($H676*0.15,0),VLOOKUP($H676,'Office of Allowances Appendix B'!$A$1:$E$266,2,FALSE))</f>
        <v>20</v>
      </c>
      <c r="O676" s="24">
        <f>IF($H676&gt;265,ROUND($H676*0.25,0),VLOOKUP($H676,'Office of Allowances Appendix B'!$A$1:$E$266,3,FALSE))</f>
        <v>33</v>
      </c>
      <c r="P676" s="24">
        <f>IF($H676&gt;265,ROUND($H676*0.4,0),VLOOKUP($H676,'Office of Allowances Appendix B'!$A$1:$E$266,4,FALSE))</f>
        <v>52</v>
      </c>
      <c r="Q676" s="24">
        <f t="shared" si="50"/>
        <v>26</v>
      </c>
    </row>
    <row r="677" spans="1:17" x14ac:dyDescent="0.3">
      <c r="A677" t="s">
        <v>1382</v>
      </c>
      <c r="B677" t="s">
        <v>1383</v>
      </c>
      <c r="C677" t="s">
        <v>1384</v>
      </c>
      <c r="D677" t="s">
        <v>113</v>
      </c>
      <c r="E677" s="82">
        <v>45658</v>
      </c>
      <c r="F677" s="82">
        <v>46022</v>
      </c>
      <c r="G677">
        <v>327</v>
      </c>
      <c r="H677">
        <v>124</v>
      </c>
      <c r="I677">
        <f t="shared" si="49"/>
        <v>451</v>
      </c>
      <c r="J677" s="71">
        <v>45658</v>
      </c>
      <c r="L677">
        <v>11063</v>
      </c>
      <c r="N677" s="24">
        <f>IF($H677&gt;265,ROUND($H677*0.15,0),VLOOKUP($H677,'Office of Allowances Appendix B'!$A$1:$E$266,2,FALSE))</f>
        <v>19</v>
      </c>
      <c r="O677" s="24">
        <f>IF($H677&gt;265,ROUND($H677*0.25,0),VLOOKUP($H677,'Office of Allowances Appendix B'!$A$1:$E$266,3,FALSE))</f>
        <v>31</v>
      </c>
      <c r="P677" s="24">
        <f>IF($H677&gt;265,ROUND($H677*0.4,0),VLOOKUP($H677,'Office of Allowances Appendix B'!$A$1:$E$266,4,FALSE))</f>
        <v>49</v>
      </c>
      <c r="Q677" s="24">
        <f t="shared" si="50"/>
        <v>25</v>
      </c>
    </row>
    <row r="678" spans="1:17" x14ac:dyDescent="0.3">
      <c r="A678" t="s">
        <v>1385</v>
      </c>
      <c r="B678" t="s">
        <v>1386</v>
      </c>
      <c r="C678" t="s">
        <v>1387</v>
      </c>
      <c r="D678" t="s">
        <v>113</v>
      </c>
      <c r="E678" s="82">
        <v>45658</v>
      </c>
      <c r="F678" s="82">
        <v>46022</v>
      </c>
      <c r="G678">
        <v>321</v>
      </c>
      <c r="H678">
        <v>120</v>
      </c>
      <c r="I678">
        <f t="shared" si="49"/>
        <v>441</v>
      </c>
      <c r="J678" s="71">
        <v>39569</v>
      </c>
      <c r="L678">
        <v>11692</v>
      </c>
      <c r="N678" s="24">
        <f>IF($H678&gt;265,ROUND($H678*0.15,0),VLOOKUP($H678,'Office of Allowances Appendix B'!$A$1:$E$266,2,FALSE))</f>
        <v>18</v>
      </c>
      <c r="O678" s="24">
        <f>IF($H678&gt;265,ROUND($H678*0.25,0),VLOOKUP($H678,'Office of Allowances Appendix B'!$A$1:$E$266,3,FALSE))</f>
        <v>30</v>
      </c>
      <c r="P678" s="24">
        <f>IF($H678&gt;265,ROUND($H678*0.4,0),VLOOKUP($H678,'Office of Allowances Appendix B'!$A$1:$E$266,4,FALSE))</f>
        <v>48</v>
      </c>
      <c r="Q678" s="24">
        <f t="shared" si="50"/>
        <v>24</v>
      </c>
    </row>
    <row r="679" spans="1:17" x14ac:dyDescent="0.3">
      <c r="A679" t="s">
        <v>1388</v>
      </c>
      <c r="B679" t="s">
        <v>109</v>
      </c>
      <c r="C679" t="s">
        <v>1389</v>
      </c>
      <c r="D679" t="s">
        <v>113</v>
      </c>
      <c r="E679" s="82">
        <v>45658</v>
      </c>
      <c r="F679" s="82">
        <v>46022</v>
      </c>
      <c r="G679">
        <v>113</v>
      </c>
      <c r="H679">
        <v>54</v>
      </c>
      <c r="I679">
        <f t="shared" si="49"/>
        <v>167</v>
      </c>
      <c r="J679" s="71">
        <v>39873</v>
      </c>
      <c r="L679">
        <v>11865</v>
      </c>
      <c r="N679" s="24">
        <f>IF($H679&gt;265,ROUND($H679*0.15,0),VLOOKUP($H679,'Office of Allowances Appendix B'!$A$1:$E$266,2,FALSE))</f>
        <v>8</v>
      </c>
      <c r="O679" s="24">
        <f>IF($H679&gt;265,ROUND($H679*0.25,0),VLOOKUP($H679,'Office of Allowances Appendix B'!$A$1:$E$266,3,FALSE))</f>
        <v>14</v>
      </c>
      <c r="P679" s="24">
        <f>IF($H679&gt;265,ROUND($H679*0.4,0),VLOOKUP($H679,'Office of Allowances Appendix B'!$A$1:$E$266,4,FALSE))</f>
        <v>21</v>
      </c>
      <c r="Q679" s="24">
        <f t="shared" si="50"/>
        <v>11</v>
      </c>
    </row>
    <row r="680" spans="1:17" x14ac:dyDescent="0.3">
      <c r="A680" t="s">
        <v>1388</v>
      </c>
      <c r="B680" t="s">
        <v>1390</v>
      </c>
      <c r="C680" t="s">
        <v>1391</v>
      </c>
      <c r="D680" t="s">
        <v>113</v>
      </c>
      <c r="E680" s="82">
        <v>45658</v>
      </c>
      <c r="F680" s="82">
        <v>46022</v>
      </c>
      <c r="G680">
        <v>200</v>
      </c>
      <c r="H680">
        <v>64</v>
      </c>
      <c r="I680">
        <f t="shared" si="49"/>
        <v>264</v>
      </c>
      <c r="J680" s="71">
        <v>45536</v>
      </c>
      <c r="L680">
        <v>10399</v>
      </c>
      <c r="N680" s="24">
        <f>IF($H680&gt;265,ROUND($H680*0.15,0),VLOOKUP($H680,'Office of Allowances Appendix B'!$A$1:$E$266,2,FALSE))</f>
        <v>10</v>
      </c>
      <c r="O680" s="24">
        <f>IF($H680&gt;265,ROUND($H680*0.25,0),VLOOKUP($H680,'Office of Allowances Appendix B'!$A$1:$E$266,3,FALSE))</f>
        <v>16</v>
      </c>
      <c r="P680" s="24">
        <f>IF($H680&gt;265,ROUND($H680*0.4,0),VLOOKUP($H680,'Office of Allowances Appendix B'!$A$1:$E$266,4,FALSE))</f>
        <v>25</v>
      </c>
      <c r="Q680" s="24">
        <f t="shared" si="50"/>
        <v>13</v>
      </c>
    </row>
    <row r="681" spans="1:17" x14ac:dyDescent="0.3">
      <c r="A681" t="s">
        <v>1388</v>
      </c>
      <c r="B681" t="s">
        <v>1392</v>
      </c>
      <c r="C681" t="s">
        <v>1393</v>
      </c>
      <c r="D681" t="s">
        <v>113</v>
      </c>
      <c r="E681" s="82">
        <v>45658</v>
      </c>
      <c r="F681" s="82">
        <v>46022</v>
      </c>
      <c r="G681">
        <v>145</v>
      </c>
      <c r="H681">
        <v>68</v>
      </c>
      <c r="I681">
        <f t="shared" si="49"/>
        <v>213</v>
      </c>
      <c r="J681" s="71">
        <v>39873</v>
      </c>
      <c r="L681">
        <v>13402</v>
      </c>
      <c r="N681" s="24">
        <f>IF($H681&gt;265,ROUND($H681*0.15,0),VLOOKUP($H681,'Office of Allowances Appendix B'!$A$1:$E$266,2,FALSE))</f>
        <v>10</v>
      </c>
      <c r="O681" s="24">
        <f>IF($H681&gt;265,ROUND($H681*0.25,0),VLOOKUP($H681,'Office of Allowances Appendix B'!$A$1:$E$266,3,FALSE))</f>
        <v>17</v>
      </c>
      <c r="P681" s="24">
        <f>IF($H681&gt;265,ROUND($H681*0.4,0),VLOOKUP($H681,'Office of Allowances Appendix B'!$A$1:$E$266,4,FALSE))</f>
        <v>27</v>
      </c>
      <c r="Q681" s="24">
        <f t="shared" si="50"/>
        <v>14</v>
      </c>
    </row>
    <row r="682" spans="1:17" x14ac:dyDescent="0.3">
      <c r="A682" t="s">
        <v>1394</v>
      </c>
      <c r="B682" t="s">
        <v>109</v>
      </c>
      <c r="C682" t="s">
        <v>1395</v>
      </c>
      <c r="D682" t="s">
        <v>113</v>
      </c>
      <c r="E682" s="82">
        <v>45658</v>
      </c>
      <c r="F682" s="82">
        <v>46022</v>
      </c>
      <c r="G682">
        <v>137</v>
      </c>
      <c r="H682">
        <v>62</v>
      </c>
      <c r="I682">
        <f t="shared" si="49"/>
        <v>199</v>
      </c>
      <c r="J682" s="71">
        <v>45413</v>
      </c>
      <c r="L682">
        <v>11842</v>
      </c>
      <c r="N682" s="24">
        <f>IF($H682&gt;265,ROUND($H682*0.15,0),VLOOKUP($H682,'Office of Allowances Appendix B'!$A$1:$E$266,2,FALSE))</f>
        <v>9</v>
      </c>
      <c r="O682" s="24">
        <f>IF($H682&gt;265,ROUND($H682*0.25,0),VLOOKUP($H682,'Office of Allowances Appendix B'!$A$1:$E$266,3,FALSE))</f>
        <v>16</v>
      </c>
      <c r="P682" s="24">
        <f>IF($H682&gt;265,ROUND($H682*0.4,0),VLOOKUP($H682,'Office of Allowances Appendix B'!$A$1:$E$266,4,FALSE))</f>
        <v>25</v>
      </c>
      <c r="Q682" s="24">
        <f t="shared" si="50"/>
        <v>12</v>
      </c>
    </row>
    <row r="683" spans="1:17" x14ac:dyDescent="0.3">
      <c r="A683" t="s">
        <v>1394</v>
      </c>
      <c r="B683" t="s">
        <v>1396</v>
      </c>
      <c r="C683" t="s">
        <v>1397</v>
      </c>
      <c r="D683" t="s">
        <v>113</v>
      </c>
      <c r="E683" s="82">
        <v>45658</v>
      </c>
      <c r="F683" s="82">
        <v>46022</v>
      </c>
      <c r="G683">
        <v>172</v>
      </c>
      <c r="H683">
        <v>104</v>
      </c>
      <c r="I683">
        <f t="shared" si="49"/>
        <v>276</v>
      </c>
      <c r="J683" s="71">
        <v>45413</v>
      </c>
      <c r="L683">
        <v>11491</v>
      </c>
      <c r="N683" s="24">
        <f>IF($H683&gt;265,ROUND($H683*0.15,0),VLOOKUP($H683,'Office of Allowances Appendix B'!$A$1:$E$266,2,FALSE))</f>
        <v>16</v>
      </c>
      <c r="O683" s="24">
        <f>IF($H683&gt;265,ROUND($H683*0.25,0),VLOOKUP($H683,'Office of Allowances Appendix B'!$A$1:$E$266,3,FALSE))</f>
        <v>26</v>
      </c>
      <c r="P683" s="24">
        <f>IF($H683&gt;265,ROUND($H683*0.4,0),VLOOKUP($H683,'Office of Allowances Appendix B'!$A$1:$E$266,4,FALSE))</f>
        <v>41</v>
      </c>
      <c r="Q683" s="24">
        <f t="shared" si="50"/>
        <v>21</v>
      </c>
    </row>
    <row r="684" spans="1:17" x14ac:dyDescent="0.3">
      <c r="A684" t="s">
        <v>1394</v>
      </c>
      <c r="B684" t="s">
        <v>1398</v>
      </c>
      <c r="C684" t="s">
        <v>1399</v>
      </c>
      <c r="D684" t="s">
        <v>113</v>
      </c>
      <c r="E684" s="82">
        <v>45658</v>
      </c>
      <c r="F684" s="82">
        <v>46022</v>
      </c>
      <c r="G684">
        <v>176</v>
      </c>
      <c r="H684">
        <v>69</v>
      </c>
      <c r="I684">
        <f t="shared" si="49"/>
        <v>245</v>
      </c>
      <c r="J684" s="71">
        <v>45292</v>
      </c>
      <c r="L684">
        <v>10400</v>
      </c>
      <c r="N684" s="24">
        <f>IF($H684&gt;265,ROUND($H684*0.15,0),VLOOKUP($H684,'Office of Allowances Appendix B'!$A$1:$E$266,2,FALSE))</f>
        <v>10</v>
      </c>
      <c r="O684" s="24">
        <f>IF($H684&gt;265,ROUND($H684*0.25,0),VLOOKUP($H684,'Office of Allowances Appendix B'!$A$1:$E$266,3,FALSE))</f>
        <v>17</v>
      </c>
      <c r="P684" s="24">
        <f>IF($H684&gt;265,ROUND($H684*0.4,0),VLOOKUP($H684,'Office of Allowances Appendix B'!$A$1:$E$266,4,FALSE))</f>
        <v>28</v>
      </c>
      <c r="Q684" s="24">
        <f t="shared" ref="Q684" si="51">H684-SUM(N684:P684)</f>
        <v>14</v>
      </c>
    </row>
    <row r="685" spans="1:17" x14ac:dyDescent="0.3">
      <c r="A685" t="s">
        <v>1394</v>
      </c>
      <c r="B685" t="s">
        <v>1400</v>
      </c>
      <c r="C685" t="s">
        <v>1401</v>
      </c>
      <c r="D685" t="s">
        <v>113</v>
      </c>
      <c r="E685" s="82">
        <v>45658</v>
      </c>
      <c r="F685" s="82">
        <v>46022</v>
      </c>
      <c r="G685">
        <v>188</v>
      </c>
      <c r="H685">
        <v>73</v>
      </c>
      <c r="I685">
        <f t="shared" si="49"/>
        <v>261</v>
      </c>
      <c r="J685" s="71">
        <v>45413</v>
      </c>
      <c r="L685">
        <v>12580</v>
      </c>
      <c r="N685" s="24">
        <f>IF($H685&gt;265,ROUND($H685*0.15,0),VLOOKUP($H685,'Office of Allowances Appendix B'!$A$1:$E$266,2,FALSE))</f>
        <v>11</v>
      </c>
      <c r="O685" s="24">
        <f>IF($H685&gt;265,ROUND($H685*0.25,0),VLOOKUP($H685,'Office of Allowances Appendix B'!$A$1:$E$266,3,FALSE))</f>
        <v>18</v>
      </c>
      <c r="P685" s="24">
        <f>IF($H685&gt;265,ROUND($H685*0.4,0),VLOOKUP($H685,'Office of Allowances Appendix B'!$A$1:$E$266,4,FALSE))</f>
        <v>29</v>
      </c>
      <c r="Q685" s="24">
        <f t="shared" si="50"/>
        <v>15</v>
      </c>
    </row>
    <row r="686" spans="1:17" x14ac:dyDescent="0.3">
      <c r="A686" t="s">
        <v>1402</v>
      </c>
      <c r="B686" t="s">
        <v>109</v>
      </c>
      <c r="C686" t="s">
        <v>1403</v>
      </c>
      <c r="D686" t="s">
        <v>113</v>
      </c>
      <c r="E686" s="82">
        <v>45658</v>
      </c>
      <c r="F686" s="82">
        <v>46022</v>
      </c>
      <c r="G686">
        <v>176</v>
      </c>
      <c r="H686">
        <v>65</v>
      </c>
      <c r="I686">
        <f t="shared" si="49"/>
        <v>241</v>
      </c>
      <c r="J686" s="71">
        <v>45658</v>
      </c>
      <c r="K686">
        <v>23</v>
      </c>
      <c r="L686">
        <v>11797</v>
      </c>
      <c r="N686" s="24">
        <f>IF($H686&gt;265,ROUND($H686*0.15,0),VLOOKUP($H686,'Office of Allowances Appendix B'!$A$1:$E$266,2,FALSE))</f>
        <v>10</v>
      </c>
      <c r="O686" s="24">
        <f>IF($H686&gt;265,ROUND($H686*0.25,0),VLOOKUP($H686,'Office of Allowances Appendix B'!$A$1:$E$266,3,FALSE))</f>
        <v>16</v>
      </c>
      <c r="P686" s="24">
        <f>IF($H686&gt;265,ROUND($H686*0.4,0),VLOOKUP($H686,'Office of Allowances Appendix B'!$A$1:$E$266,4,FALSE))</f>
        <v>26</v>
      </c>
      <c r="Q686" s="24">
        <f t="shared" si="50"/>
        <v>13</v>
      </c>
    </row>
    <row r="687" spans="1:17" x14ac:dyDescent="0.3">
      <c r="A687" t="s">
        <v>1402</v>
      </c>
      <c r="B687" t="s">
        <v>1404</v>
      </c>
      <c r="C687" t="s">
        <v>1405</v>
      </c>
      <c r="D687" t="s">
        <v>113</v>
      </c>
      <c r="E687" s="82">
        <v>45658</v>
      </c>
      <c r="F687" s="82">
        <v>46022</v>
      </c>
      <c r="G687">
        <v>187</v>
      </c>
      <c r="H687">
        <v>109</v>
      </c>
      <c r="I687">
        <f t="shared" si="49"/>
        <v>296</v>
      </c>
      <c r="J687" s="71">
        <v>45658</v>
      </c>
      <c r="K687">
        <v>23</v>
      </c>
      <c r="L687">
        <v>11609</v>
      </c>
      <c r="N687" s="24">
        <f>IF($H687&gt;265,ROUND($H687*0.15,0),VLOOKUP($H687,'Office of Allowances Appendix B'!$A$1:$E$266,2,FALSE))</f>
        <v>16</v>
      </c>
      <c r="O687" s="24">
        <f>IF($H687&gt;265,ROUND($H687*0.25,0),VLOOKUP($H687,'Office of Allowances Appendix B'!$A$1:$E$266,3,FALSE))</f>
        <v>27</v>
      </c>
      <c r="P687" s="24">
        <f>IF($H687&gt;265,ROUND($H687*0.4,0),VLOOKUP($H687,'Office of Allowances Appendix B'!$A$1:$E$266,4,FALSE))</f>
        <v>44</v>
      </c>
      <c r="Q687" s="24">
        <f t="shared" si="50"/>
        <v>22</v>
      </c>
    </row>
    <row r="688" spans="1:17" x14ac:dyDescent="0.3">
      <c r="A688" t="s">
        <v>1402</v>
      </c>
      <c r="B688" t="s">
        <v>1406</v>
      </c>
      <c r="C688" t="s">
        <v>1407</v>
      </c>
      <c r="D688" t="s">
        <v>113</v>
      </c>
      <c r="E688" s="82">
        <v>45658</v>
      </c>
      <c r="F688" s="82">
        <v>46022</v>
      </c>
      <c r="G688">
        <v>191</v>
      </c>
      <c r="H688">
        <v>76</v>
      </c>
      <c r="I688">
        <f t="shared" si="49"/>
        <v>267</v>
      </c>
      <c r="J688" s="71">
        <v>45658</v>
      </c>
      <c r="K688">
        <v>23</v>
      </c>
      <c r="L688">
        <v>10289</v>
      </c>
      <c r="N688" s="24">
        <f>IF($H688&gt;265,ROUND($H688*0.15,0),VLOOKUP($H688,'Office of Allowances Appendix B'!$A$1:$E$266,2,FALSE))</f>
        <v>11</v>
      </c>
      <c r="O688" s="24">
        <f>IF($H688&gt;265,ROUND($H688*0.25,0),VLOOKUP($H688,'Office of Allowances Appendix B'!$A$1:$E$266,3,FALSE))</f>
        <v>19</v>
      </c>
      <c r="P688" s="24">
        <f>IF($H688&gt;265,ROUND($H688*0.4,0),VLOOKUP($H688,'Office of Allowances Appendix B'!$A$1:$E$266,4,FALSE))</f>
        <v>31</v>
      </c>
      <c r="Q688" s="24">
        <f t="shared" si="50"/>
        <v>15</v>
      </c>
    </row>
    <row r="689" spans="1:17" x14ac:dyDescent="0.3">
      <c r="A689" t="s">
        <v>1402</v>
      </c>
      <c r="B689" t="s">
        <v>1408</v>
      </c>
      <c r="C689" t="s">
        <v>1409</v>
      </c>
      <c r="D689" t="s">
        <v>113</v>
      </c>
      <c r="E689" s="82">
        <v>45658</v>
      </c>
      <c r="F689" s="82">
        <v>46022</v>
      </c>
      <c r="G689">
        <v>142</v>
      </c>
      <c r="H689">
        <v>78</v>
      </c>
      <c r="I689">
        <f t="shared" si="49"/>
        <v>220</v>
      </c>
      <c r="J689" s="71">
        <v>45658</v>
      </c>
      <c r="K689">
        <v>23</v>
      </c>
      <c r="L689">
        <v>12871</v>
      </c>
      <c r="N689" s="24">
        <f>IF($H689&gt;265,ROUND($H689*0.15,0),VLOOKUP($H689,'Office of Allowances Appendix B'!$A$1:$E$266,2,FALSE))</f>
        <v>12</v>
      </c>
      <c r="O689" s="24">
        <f>IF($H689&gt;265,ROUND($H689*0.25,0),VLOOKUP($H689,'Office of Allowances Appendix B'!$A$1:$E$266,3,FALSE))</f>
        <v>20</v>
      </c>
      <c r="P689" s="24">
        <f>IF($H689&gt;265,ROUND($H689*0.4,0),VLOOKUP($H689,'Office of Allowances Appendix B'!$A$1:$E$266,4,FALSE))</f>
        <v>31</v>
      </c>
      <c r="Q689" s="24">
        <f t="shared" si="50"/>
        <v>15</v>
      </c>
    </row>
    <row r="690" spans="1:17" x14ac:dyDescent="0.3">
      <c r="A690" t="s">
        <v>1402</v>
      </c>
      <c r="B690" t="s">
        <v>1410</v>
      </c>
      <c r="C690" t="s">
        <v>1411</v>
      </c>
      <c r="D690" t="s">
        <v>113</v>
      </c>
      <c r="E690" s="82">
        <v>45658</v>
      </c>
      <c r="F690" s="82">
        <v>46022</v>
      </c>
      <c r="G690">
        <v>291</v>
      </c>
      <c r="H690">
        <v>80</v>
      </c>
      <c r="I690">
        <f t="shared" si="49"/>
        <v>371</v>
      </c>
      <c r="J690" s="71">
        <v>45658</v>
      </c>
      <c r="K690">
        <v>23</v>
      </c>
      <c r="L690">
        <v>15032</v>
      </c>
      <c r="N690" s="24">
        <f>IF($H690&gt;265,ROUND($H690*0.15,0),VLOOKUP($H690,'Office of Allowances Appendix B'!$A$1:$E$266,2,FALSE))</f>
        <v>12</v>
      </c>
      <c r="O690" s="24">
        <f>IF($H690&gt;265,ROUND($H690*0.25,0),VLOOKUP($H690,'Office of Allowances Appendix B'!$A$1:$E$266,3,FALSE))</f>
        <v>20</v>
      </c>
      <c r="P690" s="24">
        <f>IF($H690&gt;265,ROUND($H690*0.4,0),VLOOKUP($H690,'Office of Allowances Appendix B'!$A$1:$E$266,4,FALSE))</f>
        <v>32</v>
      </c>
      <c r="Q690" s="24">
        <f t="shared" si="50"/>
        <v>16</v>
      </c>
    </row>
    <row r="691" spans="1:17" x14ac:dyDescent="0.3">
      <c r="A691" t="s">
        <v>1402</v>
      </c>
      <c r="B691" t="s">
        <v>1412</v>
      </c>
      <c r="C691" t="s">
        <v>1413</v>
      </c>
      <c r="D691" t="s">
        <v>113</v>
      </c>
      <c r="E691" s="82">
        <v>45658</v>
      </c>
      <c r="F691" s="82">
        <v>46022</v>
      </c>
      <c r="G691">
        <v>169</v>
      </c>
      <c r="H691">
        <v>76</v>
      </c>
      <c r="I691">
        <f t="shared" si="49"/>
        <v>245</v>
      </c>
      <c r="J691" s="71">
        <v>45658</v>
      </c>
      <c r="K691">
        <v>23</v>
      </c>
      <c r="L691">
        <v>15008</v>
      </c>
      <c r="N691" s="24">
        <f>IF($H691&gt;265,ROUND($H691*0.15,0),VLOOKUP($H691,'Office of Allowances Appendix B'!$A$1:$E$266,2,FALSE))</f>
        <v>11</v>
      </c>
      <c r="O691" s="24">
        <f>IF($H691&gt;265,ROUND($H691*0.25,0),VLOOKUP($H691,'Office of Allowances Appendix B'!$A$1:$E$266,3,FALSE))</f>
        <v>19</v>
      </c>
      <c r="P691" s="24">
        <f>IF($H691&gt;265,ROUND($H691*0.4,0),VLOOKUP($H691,'Office of Allowances Appendix B'!$A$1:$E$266,4,FALSE))</f>
        <v>31</v>
      </c>
      <c r="Q691" s="24">
        <f t="shared" si="50"/>
        <v>15</v>
      </c>
    </row>
    <row r="692" spans="1:17" x14ac:dyDescent="0.3">
      <c r="A692" t="s">
        <v>1402</v>
      </c>
      <c r="B692" t="s">
        <v>1414</v>
      </c>
      <c r="C692" t="s">
        <v>1415</v>
      </c>
      <c r="D692" t="s">
        <v>113</v>
      </c>
      <c r="E692" s="82">
        <v>45658</v>
      </c>
      <c r="F692" s="82">
        <v>46022</v>
      </c>
      <c r="G692">
        <v>147</v>
      </c>
      <c r="H692">
        <v>63</v>
      </c>
      <c r="I692">
        <f t="shared" si="49"/>
        <v>210</v>
      </c>
      <c r="J692" s="71">
        <v>45658</v>
      </c>
      <c r="K692">
        <v>23</v>
      </c>
      <c r="L692">
        <v>12027</v>
      </c>
      <c r="N692" s="24">
        <f>IF($H692&gt;265,ROUND($H692*0.15,0),VLOOKUP($H692,'Office of Allowances Appendix B'!$A$1:$E$266,2,FALSE))</f>
        <v>9</v>
      </c>
      <c r="O692" s="24">
        <f>IF($H692&gt;265,ROUND($H692*0.25,0),VLOOKUP($H692,'Office of Allowances Appendix B'!$A$1:$E$266,3,FALSE))</f>
        <v>16</v>
      </c>
      <c r="P692" s="24">
        <f>IF($H692&gt;265,ROUND($H692*0.4,0),VLOOKUP($H692,'Office of Allowances Appendix B'!$A$1:$E$266,4,FALSE))</f>
        <v>25</v>
      </c>
      <c r="Q692" s="24">
        <f t="shared" si="50"/>
        <v>13</v>
      </c>
    </row>
    <row r="693" spans="1:17" x14ac:dyDescent="0.3">
      <c r="A693" t="s">
        <v>1416</v>
      </c>
      <c r="B693" t="s">
        <v>1417</v>
      </c>
      <c r="C693" t="s">
        <v>1418</v>
      </c>
      <c r="D693" t="s">
        <v>113</v>
      </c>
      <c r="E693" s="82">
        <v>45658</v>
      </c>
      <c r="F693" s="82">
        <v>46022</v>
      </c>
      <c r="G693">
        <v>329</v>
      </c>
      <c r="H693">
        <v>134</v>
      </c>
      <c r="I693">
        <f t="shared" si="49"/>
        <v>463</v>
      </c>
      <c r="J693" s="71">
        <v>44652</v>
      </c>
      <c r="L693">
        <v>11694</v>
      </c>
      <c r="N693" s="24">
        <f>IF($H693&gt;265,ROUND($H693*0.15,0),VLOOKUP($H693,'Office of Allowances Appendix B'!$A$1:$E$266,2,FALSE))</f>
        <v>20</v>
      </c>
      <c r="O693" s="24">
        <f>IF($H693&gt;265,ROUND($H693*0.25,0),VLOOKUP($H693,'Office of Allowances Appendix B'!$A$1:$E$266,3,FALSE))</f>
        <v>34</v>
      </c>
      <c r="P693" s="24">
        <f>IF($H693&gt;265,ROUND($H693*0.4,0),VLOOKUP($H693,'Office of Allowances Appendix B'!$A$1:$E$266,4,FALSE))</f>
        <v>53</v>
      </c>
      <c r="Q693" s="24">
        <f t="shared" si="50"/>
        <v>27</v>
      </c>
    </row>
    <row r="694" spans="1:17" x14ac:dyDescent="0.3">
      <c r="A694" t="s">
        <v>1416</v>
      </c>
      <c r="B694" t="s">
        <v>1419</v>
      </c>
      <c r="C694" t="s">
        <v>1420</v>
      </c>
      <c r="D694" t="s">
        <v>113</v>
      </c>
      <c r="E694" s="82">
        <v>45658</v>
      </c>
      <c r="F694" s="82">
        <v>46022</v>
      </c>
      <c r="G694">
        <v>329</v>
      </c>
      <c r="H694">
        <v>134</v>
      </c>
      <c r="I694">
        <f t="shared" si="49"/>
        <v>463</v>
      </c>
      <c r="J694" s="71">
        <v>44652</v>
      </c>
      <c r="L694">
        <v>15047</v>
      </c>
      <c r="N694" s="24">
        <f>IF($H694&gt;265,ROUND($H694*0.15,0),VLOOKUP($H694,'Office of Allowances Appendix B'!$A$1:$E$266,2,FALSE))</f>
        <v>20</v>
      </c>
      <c r="O694" s="24">
        <f>IF($H694&gt;265,ROUND($H694*0.25,0),VLOOKUP($H694,'Office of Allowances Appendix B'!$A$1:$E$266,3,FALSE))</f>
        <v>34</v>
      </c>
      <c r="P694" s="24">
        <f>IF($H694&gt;265,ROUND($H694*0.4,0),VLOOKUP($H694,'Office of Allowances Appendix B'!$A$1:$E$266,4,FALSE))</f>
        <v>53</v>
      </c>
      <c r="Q694" s="24">
        <f t="shared" si="50"/>
        <v>27</v>
      </c>
    </row>
    <row r="695" spans="1:17" x14ac:dyDescent="0.3">
      <c r="A695" t="s">
        <v>1421</v>
      </c>
      <c r="B695" t="s">
        <v>109</v>
      </c>
      <c r="C695" t="s">
        <v>1422</v>
      </c>
      <c r="D695" t="s">
        <v>113</v>
      </c>
      <c r="E695" s="82">
        <v>45658</v>
      </c>
      <c r="F695" s="82">
        <v>46022</v>
      </c>
      <c r="G695">
        <v>61</v>
      </c>
      <c r="H695">
        <v>41</v>
      </c>
      <c r="I695">
        <f t="shared" si="49"/>
        <v>102</v>
      </c>
      <c r="J695" s="71">
        <v>45658</v>
      </c>
      <c r="K695">
        <v>2</v>
      </c>
      <c r="L695">
        <v>11866</v>
      </c>
      <c r="N695" s="24">
        <f>IF($H695&gt;265,ROUND($H695*0.15,0),VLOOKUP($H695,'Office of Allowances Appendix B'!$A$1:$E$266,2,FALSE))</f>
        <v>6</v>
      </c>
      <c r="O695" s="24">
        <f>IF($H695&gt;265,ROUND($H695*0.25,0),VLOOKUP($H695,'Office of Allowances Appendix B'!$A$1:$E$266,3,FALSE))</f>
        <v>10</v>
      </c>
      <c r="P695" s="24">
        <f>IF($H695&gt;265,ROUND($H695*0.4,0),VLOOKUP($H695,'Office of Allowances Appendix B'!$A$1:$E$266,4,FALSE))</f>
        <v>17</v>
      </c>
      <c r="Q695" s="24">
        <f t="shared" si="50"/>
        <v>8</v>
      </c>
    </row>
    <row r="696" spans="1:17" x14ac:dyDescent="0.3">
      <c r="A696" t="s">
        <v>1421</v>
      </c>
      <c r="B696" t="s">
        <v>1423</v>
      </c>
      <c r="C696" t="s">
        <v>1424</v>
      </c>
      <c r="D696" t="s">
        <v>113</v>
      </c>
      <c r="E696" s="82">
        <v>45658</v>
      </c>
      <c r="F696" s="82">
        <v>46022</v>
      </c>
      <c r="G696">
        <v>309</v>
      </c>
      <c r="H696">
        <v>117</v>
      </c>
      <c r="I696">
        <f t="shared" si="49"/>
        <v>426</v>
      </c>
      <c r="J696" s="71">
        <v>45658</v>
      </c>
      <c r="K696">
        <v>2</v>
      </c>
      <c r="L696">
        <v>10401</v>
      </c>
      <c r="N696" s="24">
        <f>IF($H696&gt;265,ROUND($H696*0.15,0),VLOOKUP($H696,'Office of Allowances Appendix B'!$A$1:$E$266,2,FALSE))</f>
        <v>18</v>
      </c>
      <c r="O696" s="24">
        <f>IF($H696&gt;265,ROUND($H696*0.25,0),VLOOKUP($H696,'Office of Allowances Appendix B'!$A$1:$E$266,3,FALSE))</f>
        <v>29</v>
      </c>
      <c r="P696" s="24">
        <f>IF($H696&gt;265,ROUND($H696*0.4,0),VLOOKUP($H696,'Office of Allowances Appendix B'!$A$1:$E$266,4,FALSE))</f>
        <v>47</v>
      </c>
      <c r="Q696" s="24">
        <f t="shared" si="50"/>
        <v>23</v>
      </c>
    </row>
    <row r="697" spans="1:17" x14ac:dyDescent="0.3">
      <c r="A697" t="s">
        <v>1425</v>
      </c>
      <c r="B697" t="s">
        <v>1426</v>
      </c>
      <c r="C697" t="s">
        <v>1427</v>
      </c>
      <c r="D697" t="s">
        <v>113</v>
      </c>
      <c r="E697" s="82">
        <v>45658</v>
      </c>
      <c r="F697" s="82">
        <v>46022</v>
      </c>
      <c r="G697">
        <v>301</v>
      </c>
      <c r="H697">
        <v>129</v>
      </c>
      <c r="I697">
        <f t="shared" si="49"/>
        <v>430</v>
      </c>
      <c r="J697" s="71">
        <v>45658</v>
      </c>
      <c r="L697">
        <v>11064</v>
      </c>
      <c r="N697" s="24">
        <f>IF($H697&gt;265,ROUND($H697*0.15,0),VLOOKUP($H697,'Office of Allowances Appendix B'!$A$1:$E$266,2,FALSE))</f>
        <v>19</v>
      </c>
      <c r="O697" s="24">
        <f>IF($H697&gt;265,ROUND($H697*0.25,0),VLOOKUP($H697,'Office of Allowances Appendix B'!$A$1:$E$266,3,FALSE))</f>
        <v>32</v>
      </c>
      <c r="P697" s="24">
        <f>IF($H697&gt;265,ROUND($H697*0.4,0),VLOOKUP($H697,'Office of Allowances Appendix B'!$A$1:$E$266,4,FALSE))</f>
        <v>52</v>
      </c>
      <c r="Q697" s="24">
        <f t="shared" si="50"/>
        <v>26</v>
      </c>
    </row>
    <row r="698" spans="1:17" x14ac:dyDescent="0.3">
      <c r="A698" t="s">
        <v>1428</v>
      </c>
      <c r="B698" t="s">
        <v>109</v>
      </c>
      <c r="C698" t="s">
        <v>1429</v>
      </c>
      <c r="D698" t="s">
        <v>113</v>
      </c>
      <c r="E698" s="82">
        <v>45658</v>
      </c>
      <c r="F698" s="82">
        <v>46022</v>
      </c>
      <c r="G698">
        <v>50</v>
      </c>
      <c r="H698">
        <v>33</v>
      </c>
      <c r="I698">
        <f t="shared" si="49"/>
        <v>83</v>
      </c>
      <c r="J698" s="71">
        <v>39114</v>
      </c>
      <c r="L698">
        <v>11803</v>
      </c>
      <c r="N698" s="24">
        <f>IF($H698&gt;265,ROUND($H698*0.15,0),VLOOKUP($H698,'Office of Allowances Appendix B'!$A$1:$E$266,2,FALSE))</f>
        <v>5</v>
      </c>
      <c r="O698" s="24">
        <f>IF($H698&gt;265,ROUND($H698*0.25,0),VLOOKUP($H698,'Office of Allowances Appendix B'!$A$1:$E$266,3,FALSE))</f>
        <v>8</v>
      </c>
      <c r="P698" s="24">
        <f>IF($H698&gt;265,ROUND($H698*0.4,0),VLOOKUP($H698,'Office of Allowances Appendix B'!$A$1:$E$266,4,FALSE))</f>
        <v>13</v>
      </c>
      <c r="Q698" s="24">
        <f t="shared" si="50"/>
        <v>7</v>
      </c>
    </row>
    <row r="699" spans="1:17" x14ac:dyDescent="0.3">
      <c r="A699" t="s">
        <v>1428</v>
      </c>
      <c r="B699" t="s">
        <v>1430</v>
      </c>
      <c r="C699" t="s">
        <v>1431</v>
      </c>
      <c r="D699" t="s">
        <v>113</v>
      </c>
      <c r="E699" s="82">
        <v>45658</v>
      </c>
      <c r="F699" s="82">
        <v>46022</v>
      </c>
      <c r="G699">
        <v>130</v>
      </c>
      <c r="H699">
        <v>46</v>
      </c>
      <c r="I699">
        <f t="shared" si="49"/>
        <v>176</v>
      </c>
      <c r="J699" s="71">
        <v>40725</v>
      </c>
      <c r="L699">
        <v>11610</v>
      </c>
      <c r="N699" s="24">
        <f>IF($H699&gt;265,ROUND($H699*0.15,0),VLOOKUP($H699,'Office of Allowances Appendix B'!$A$1:$E$266,2,FALSE))</f>
        <v>7</v>
      </c>
      <c r="O699" s="24">
        <f>IF($H699&gt;265,ROUND($H699*0.25,0),VLOOKUP($H699,'Office of Allowances Appendix B'!$A$1:$E$266,3,FALSE))</f>
        <v>12</v>
      </c>
      <c r="P699" s="24">
        <f>IF($H699&gt;265,ROUND($H699*0.4,0),VLOOKUP($H699,'Office of Allowances Appendix B'!$A$1:$E$266,4,FALSE))</f>
        <v>18</v>
      </c>
      <c r="Q699" s="24">
        <f t="shared" si="50"/>
        <v>9</v>
      </c>
    </row>
    <row r="700" spans="1:17" x14ac:dyDescent="0.3">
      <c r="A700" t="s">
        <v>1428</v>
      </c>
      <c r="B700" t="s">
        <v>1432</v>
      </c>
      <c r="C700" t="s">
        <v>1433</v>
      </c>
      <c r="D700" t="s">
        <v>113</v>
      </c>
      <c r="E700" s="82">
        <v>45658</v>
      </c>
      <c r="F700" s="82">
        <v>46022</v>
      </c>
      <c r="G700">
        <v>76</v>
      </c>
      <c r="H700">
        <v>37</v>
      </c>
      <c r="I700">
        <f t="shared" si="49"/>
        <v>113</v>
      </c>
      <c r="J700" s="71">
        <v>39114</v>
      </c>
      <c r="L700">
        <v>13598</v>
      </c>
      <c r="N700" s="24">
        <f>IF($H700&gt;265,ROUND($H700*0.15,0),VLOOKUP($H700,'Office of Allowances Appendix B'!$A$1:$E$266,2,FALSE))</f>
        <v>6</v>
      </c>
      <c r="O700" s="24">
        <f>IF($H700&gt;265,ROUND($H700*0.25,0),VLOOKUP($H700,'Office of Allowances Appendix B'!$A$1:$E$266,3,FALSE))</f>
        <v>9</v>
      </c>
      <c r="P700" s="24">
        <f>IF($H700&gt;265,ROUND($H700*0.4,0),VLOOKUP($H700,'Office of Allowances Appendix B'!$A$1:$E$266,4,FALSE))</f>
        <v>15</v>
      </c>
      <c r="Q700" s="24">
        <f t="shared" si="50"/>
        <v>7</v>
      </c>
    </row>
    <row r="701" spans="1:17" x14ac:dyDescent="0.3">
      <c r="A701" t="s">
        <v>1428</v>
      </c>
      <c r="B701" t="s">
        <v>1434</v>
      </c>
      <c r="C701" t="s">
        <v>1435</v>
      </c>
      <c r="D701" t="s">
        <v>113</v>
      </c>
      <c r="E701" s="82">
        <v>45658</v>
      </c>
      <c r="F701" s="82">
        <v>46022</v>
      </c>
      <c r="G701">
        <v>152</v>
      </c>
      <c r="H701">
        <v>92</v>
      </c>
      <c r="I701">
        <f t="shared" si="49"/>
        <v>244</v>
      </c>
      <c r="J701" s="71">
        <v>44958</v>
      </c>
      <c r="L701">
        <v>10321</v>
      </c>
      <c r="N701" s="24">
        <f>IF($H701&gt;265,ROUND($H701*0.15,0),VLOOKUP($H701,'Office of Allowances Appendix B'!$A$1:$E$266,2,FALSE))</f>
        <v>14</v>
      </c>
      <c r="O701" s="24">
        <f>IF($H701&gt;265,ROUND($H701*0.25,0),VLOOKUP($H701,'Office of Allowances Appendix B'!$A$1:$E$266,3,FALSE))</f>
        <v>23</v>
      </c>
      <c r="P701" s="24">
        <f>IF($H701&gt;265,ROUND($H701*0.4,0),VLOOKUP($H701,'Office of Allowances Appendix B'!$A$1:$E$266,4,FALSE))</f>
        <v>37</v>
      </c>
      <c r="Q701" s="24">
        <f t="shared" si="50"/>
        <v>18</v>
      </c>
    </row>
    <row r="702" spans="1:17" x14ac:dyDescent="0.3">
      <c r="A702" t="s">
        <v>1436</v>
      </c>
      <c r="B702" t="s">
        <v>1437</v>
      </c>
      <c r="C702" t="s">
        <v>1438</v>
      </c>
      <c r="D702" t="s">
        <v>113</v>
      </c>
      <c r="E702" s="82">
        <v>45658</v>
      </c>
      <c r="F702" s="82">
        <v>46022</v>
      </c>
      <c r="G702">
        <v>170</v>
      </c>
      <c r="H702">
        <v>135</v>
      </c>
      <c r="I702">
        <f t="shared" si="49"/>
        <v>305</v>
      </c>
      <c r="J702" s="71">
        <v>43862</v>
      </c>
      <c r="L702">
        <v>10060</v>
      </c>
      <c r="N702" s="24">
        <f>IF($H702&gt;265,ROUND($H702*0.15,0),VLOOKUP($H702,'Office of Allowances Appendix B'!$A$1:$E$266,2,FALSE))</f>
        <v>20</v>
      </c>
      <c r="O702" s="24">
        <f>IF($H702&gt;265,ROUND($H702*0.25,0),VLOOKUP($H702,'Office of Allowances Appendix B'!$A$1:$E$266,3,FALSE))</f>
        <v>34</v>
      </c>
      <c r="P702" s="24">
        <f>IF($H702&gt;265,ROUND($H702*0.4,0),VLOOKUP($H702,'Office of Allowances Appendix B'!$A$1:$E$266,4,FALSE))</f>
        <v>54</v>
      </c>
      <c r="Q702" s="24">
        <f t="shared" si="50"/>
        <v>27</v>
      </c>
    </row>
    <row r="703" spans="1:17" x14ac:dyDescent="0.3">
      <c r="A703" t="s">
        <v>1439</v>
      </c>
      <c r="B703" t="s">
        <v>109</v>
      </c>
      <c r="C703" t="s">
        <v>1440</v>
      </c>
      <c r="D703" t="s">
        <v>113</v>
      </c>
      <c r="E703" s="82">
        <v>45658</v>
      </c>
      <c r="F703" s="82">
        <v>46022</v>
      </c>
      <c r="G703">
        <v>43</v>
      </c>
      <c r="H703">
        <v>35</v>
      </c>
      <c r="I703">
        <f t="shared" si="49"/>
        <v>78</v>
      </c>
      <c r="J703" s="71">
        <v>42491</v>
      </c>
      <c r="L703">
        <v>11907</v>
      </c>
      <c r="N703" s="24">
        <f>IF($H703&gt;265,ROUND($H703*0.15,0),VLOOKUP($H703,'Office of Allowances Appendix B'!$A$1:$E$266,2,FALSE))</f>
        <v>5</v>
      </c>
      <c r="O703" s="24">
        <f>IF($H703&gt;265,ROUND($H703*0.25,0),VLOOKUP($H703,'Office of Allowances Appendix B'!$A$1:$E$266,3,FALSE))</f>
        <v>9</v>
      </c>
      <c r="P703" s="24">
        <f>IF($H703&gt;265,ROUND($H703*0.4,0),VLOOKUP($H703,'Office of Allowances Appendix B'!$A$1:$E$266,4,FALSE))</f>
        <v>14</v>
      </c>
      <c r="Q703" s="24">
        <f t="shared" si="50"/>
        <v>7</v>
      </c>
    </row>
    <row r="704" spans="1:17" x14ac:dyDescent="0.3">
      <c r="A704" t="s">
        <v>1439</v>
      </c>
      <c r="B704" t="s">
        <v>1441</v>
      </c>
      <c r="C704" t="s">
        <v>1442</v>
      </c>
      <c r="D704" t="s">
        <v>113</v>
      </c>
      <c r="E704" s="82">
        <v>45658</v>
      </c>
      <c r="F704" s="82">
        <v>46022</v>
      </c>
      <c r="G704">
        <v>43</v>
      </c>
      <c r="H704">
        <v>33</v>
      </c>
      <c r="I704">
        <f t="shared" si="49"/>
        <v>76</v>
      </c>
      <c r="J704" s="71">
        <v>42491</v>
      </c>
      <c r="L704">
        <v>13554</v>
      </c>
      <c r="N704" s="24">
        <f>IF($H704&gt;265,ROUND($H704*0.15,0),VLOOKUP($H704,'Office of Allowances Appendix B'!$A$1:$E$266,2,FALSE))</f>
        <v>5</v>
      </c>
      <c r="O704" s="24">
        <f>IF($H704&gt;265,ROUND($H704*0.25,0),VLOOKUP($H704,'Office of Allowances Appendix B'!$A$1:$E$266,3,FALSE))</f>
        <v>8</v>
      </c>
      <c r="P704" s="24">
        <f>IF($H704&gt;265,ROUND($H704*0.4,0),VLOOKUP($H704,'Office of Allowances Appendix B'!$A$1:$E$266,4,FALSE))</f>
        <v>13</v>
      </c>
      <c r="Q704" s="24">
        <f t="shared" si="50"/>
        <v>7</v>
      </c>
    </row>
    <row r="705" spans="1:17" x14ac:dyDescent="0.3">
      <c r="A705" t="s">
        <v>1439</v>
      </c>
      <c r="B705" t="s">
        <v>1443</v>
      </c>
      <c r="C705" t="s">
        <v>1444</v>
      </c>
      <c r="D705" t="s">
        <v>113</v>
      </c>
      <c r="E705" s="82">
        <v>45658</v>
      </c>
      <c r="F705" s="82">
        <v>46022</v>
      </c>
      <c r="G705">
        <v>73</v>
      </c>
      <c r="H705">
        <v>56</v>
      </c>
      <c r="I705">
        <f t="shared" si="49"/>
        <v>129</v>
      </c>
      <c r="J705" s="71">
        <v>42491</v>
      </c>
      <c r="L705">
        <v>11495</v>
      </c>
      <c r="N705" s="24">
        <f>IF($H705&gt;265,ROUND($H705*0.15,0),VLOOKUP($H705,'Office of Allowances Appendix B'!$A$1:$E$266,2,FALSE))</f>
        <v>8</v>
      </c>
      <c r="O705" s="24">
        <f>IF($H705&gt;265,ROUND($H705*0.25,0),VLOOKUP($H705,'Office of Allowances Appendix B'!$A$1:$E$266,3,FALSE))</f>
        <v>14</v>
      </c>
      <c r="P705" s="24">
        <f>IF($H705&gt;265,ROUND($H705*0.4,0),VLOOKUP($H705,'Office of Allowances Appendix B'!$A$1:$E$266,4,FALSE))</f>
        <v>23</v>
      </c>
      <c r="Q705" s="24">
        <f t="shared" si="50"/>
        <v>11</v>
      </c>
    </row>
    <row r="706" spans="1:17" x14ac:dyDescent="0.3">
      <c r="A706" t="s">
        <v>1439</v>
      </c>
      <c r="B706" t="s">
        <v>1445</v>
      </c>
      <c r="C706" t="s">
        <v>1446</v>
      </c>
      <c r="D706" t="s">
        <v>113</v>
      </c>
      <c r="E706" s="82">
        <v>45658</v>
      </c>
      <c r="F706" s="82">
        <v>46022</v>
      </c>
      <c r="G706">
        <v>126</v>
      </c>
      <c r="H706">
        <v>69</v>
      </c>
      <c r="I706">
        <f t="shared" si="49"/>
        <v>195</v>
      </c>
      <c r="J706" s="71">
        <v>45292</v>
      </c>
      <c r="L706">
        <v>10402</v>
      </c>
      <c r="N706" s="24">
        <f>IF($H706&gt;265,ROUND($H706*0.15,0),VLOOKUP($H706,'Office of Allowances Appendix B'!$A$1:$E$266,2,FALSE))</f>
        <v>10</v>
      </c>
      <c r="O706" s="24">
        <f>IF($H706&gt;265,ROUND($H706*0.25,0),VLOOKUP($H706,'Office of Allowances Appendix B'!$A$1:$E$266,3,FALSE))</f>
        <v>17</v>
      </c>
      <c r="P706" s="24">
        <f>IF($H706&gt;265,ROUND($H706*0.4,0),VLOOKUP($H706,'Office of Allowances Appendix B'!$A$1:$E$266,4,FALSE))</f>
        <v>28</v>
      </c>
      <c r="Q706" s="24">
        <f t="shared" si="50"/>
        <v>14</v>
      </c>
    </row>
    <row r="707" spans="1:17" x14ac:dyDescent="0.3">
      <c r="A707" t="s">
        <v>1447</v>
      </c>
      <c r="B707" t="s">
        <v>1448</v>
      </c>
      <c r="C707" t="s">
        <v>1449</v>
      </c>
      <c r="D707" t="s">
        <v>113</v>
      </c>
      <c r="E707" s="82">
        <v>45658</v>
      </c>
      <c r="F707" s="82">
        <v>46022</v>
      </c>
      <c r="G707">
        <v>205</v>
      </c>
      <c r="H707">
        <v>127</v>
      </c>
      <c r="I707">
        <f t="shared" si="49"/>
        <v>332</v>
      </c>
      <c r="J707" s="71">
        <v>45352</v>
      </c>
      <c r="L707">
        <v>11065</v>
      </c>
      <c r="N707" s="24">
        <f>IF($H707&gt;265,ROUND($H707*0.15,0),VLOOKUP($H707,'Office of Allowances Appendix B'!$A$1:$E$266,2,FALSE))</f>
        <v>19</v>
      </c>
      <c r="O707" s="24">
        <f>IF($H707&gt;265,ROUND($H707*0.25,0),VLOOKUP($H707,'Office of Allowances Appendix B'!$A$1:$E$266,3,FALSE))</f>
        <v>32</v>
      </c>
      <c r="P707" s="24">
        <f>IF($H707&gt;265,ROUND($H707*0.4,0),VLOOKUP($H707,'Office of Allowances Appendix B'!$A$1:$E$266,4,FALSE))</f>
        <v>51</v>
      </c>
      <c r="Q707" s="24">
        <f t="shared" si="50"/>
        <v>25</v>
      </c>
    </row>
    <row r="708" spans="1:17" x14ac:dyDescent="0.3">
      <c r="A708" t="s">
        <v>1450</v>
      </c>
      <c r="B708" t="s">
        <v>1451</v>
      </c>
      <c r="C708" t="s">
        <v>1452</v>
      </c>
      <c r="D708" t="s">
        <v>113</v>
      </c>
      <c r="E708" s="82">
        <v>45658</v>
      </c>
      <c r="F708" s="82">
        <v>46022</v>
      </c>
      <c r="G708">
        <v>102</v>
      </c>
      <c r="H708">
        <v>63</v>
      </c>
      <c r="I708">
        <f t="shared" si="49"/>
        <v>165</v>
      </c>
      <c r="J708" s="71">
        <v>45658</v>
      </c>
      <c r="L708">
        <v>19007</v>
      </c>
      <c r="N708" s="24">
        <f>IF($H708&gt;265,ROUND($H708*0.15,0),VLOOKUP($H708,'Office of Allowances Appendix B'!$A$1:$E$266,2,FALSE))</f>
        <v>9</v>
      </c>
      <c r="O708" s="24">
        <f>IF($H708&gt;265,ROUND($H708*0.25,0),VLOOKUP($H708,'Office of Allowances Appendix B'!$A$1:$E$266,3,FALSE))</f>
        <v>16</v>
      </c>
      <c r="P708" s="24">
        <f>IF($H708&gt;265,ROUND($H708*0.4,0),VLOOKUP($H708,'Office of Allowances Appendix B'!$A$1:$E$266,4,FALSE))</f>
        <v>25</v>
      </c>
      <c r="Q708" s="24">
        <f t="shared" si="50"/>
        <v>13</v>
      </c>
    </row>
    <row r="709" spans="1:17" x14ac:dyDescent="0.3">
      <c r="A709" t="s">
        <v>1453</v>
      </c>
      <c r="B709" t="s">
        <v>109</v>
      </c>
      <c r="C709" t="s">
        <v>1454</v>
      </c>
      <c r="D709" t="s">
        <v>113</v>
      </c>
      <c r="E709" s="82">
        <v>45658</v>
      </c>
      <c r="F709" s="82">
        <v>46022</v>
      </c>
      <c r="G709">
        <v>141</v>
      </c>
      <c r="H709">
        <v>102</v>
      </c>
      <c r="I709">
        <f t="shared" si="49"/>
        <v>243</v>
      </c>
      <c r="J709" s="71">
        <v>45689</v>
      </c>
      <c r="L709">
        <v>11751</v>
      </c>
      <c r="N709" s="24">
        <f>IF($H709&gt;265,ROUND($H709*0.15,0),VLOOKUP($H709,'Office of Allowances Appendix B'!$A$1:$E$266,2,FALSE))</f>
        <v>15</v>
      </c>
      <c r="O709" s="24">
        <f>IF($H709&gt;265,ROUND($H709*0.25,0),VLOOKUP($H709,'Office of Allowances Appendix B'!$A$1:$E$266,3,FALSE))</f>
        <v>26</v>
      </c>
      <c r="P709" s="24">
        <f>IF($H709&gt;265,ROUND($H709*0.4,0),VLOOKUP($H709,'Office of Allowances Appendix B'!$A$1:$E$266,4,FALSE))</f>
        <v>41</v>
      </c>
      <c r="Q709" s="24">
        <f t="shared" si="50"/>
        <v>20</v>
      </c>
    </row>
    <row r="710" spans="1:17" x14ac:dyDescent="0.3">
      <c r="A710" t="s">
        <v>1453</v>
      </c>
      <c r="B710" t="s">
        <v>1455</v>
      </c>
      <c r="C710" t="s">
        <v>1456</v>
      </c>
      <c r="D710" t="s">
        <v>113</v>
      </c>
      <c r="E710" s="82">
        <v>45658</v>
      </c>
      <c r="F710" s="82">
        <v>46022</v>
      </c>
      <c r="G710">
        <v>283</v>
      </c>
      <c r="H710">
        <v>136</v>
      </c>
      <c r="I710">
        <f t="shared" si="49"/>
        <v>419</v>
      </c>
      <c r="J710" s="71">
        <v>45689</v>
      </c>
      <c r="L710">
        <v>11629</v>
      </c>
      <c r="N710" s="24">
        <f>IF($H710&gt;265,ROUND($H710*0.15,0),VLOOKUP($H710,'Office of Allowances Appendix B'!$A$1:$E$266,2,FALSE))</f>
        <v>20</v>
      </c>
      <c r="O710" s="24">
        <f>IF($H710&gt;265,ROUND($H710*0.25,0),VLOOKUP($H710,'Office of Allowances Appendix B'!$A$1:$E$266,3,FALSE))</f>
        <v>34</v>
      </c>
      <c r="P710" s="24">
        <f>IF($H710&gt;265,ROUND($H710*0.4,0),VLOOKUP($H710,'Office of Allowances Appendix B'!$A$1:$E$266,4,FALSE))</f>
        <v>55</v>
      </c>
      <c r="Q710" s="24">
        <f t="shared" si="50"/>
        <v>27</v>
      </c>
    </row>
    <row r="711" spans="1:17" x14ac:dyDescent="0.3">
      <c r="A711" t="s">
        <v>1453</v>
      </c>
      <c r="B711" t="s">
        <v>1457</v>
      </c>
      <c r="C711" t="s">
        <v>1458</v>
      </c>
      <c r="D711" t="s">
        <v>113</v>
      </c>
      <c r="E711" s="82">
        <v>45658</v>
      </c>
      <c r="F711" s="82">
        <v>46022</v>
      </c>
      <c r="G711">
        <v>175</v>
      </c>
      <c r="H711">
        <v>70</v>
      </c>
      <c r="I711">
        <f t="shared" si="49"/>
        <v>245</v>
      </c>
      <c r="J711" s="71">
        <v>45689</v>
      </c>
      <c r="L711">
        <v>11632</v>
      </c>
      <c r="N711" s="24">
        <f>IF($H711&gt;265,ROUND($H711*0.15,0),VLOOKUP($H711,'Office of Allowances Appendix B'!$A$1:$E$266,2,FALSE))</f>
        <v>11</v>
      </c>
      <c r="O711" s="24">
        <f>IF($H711&gt;265,ROUND($H711*0.25,0),VLOOKUP($H711,'Office of Allowances Appendix B'!$A$1:$E$266,3,FALSE))</f>
        <v>17</v>
      </c>
      <c r="P711" s="24">
        <f>IF($H711&gt;265,ROUND($H711*0.4,0),VLOOKUP($H711,'Office of Allowances Appendix B'!$A$1:$E$266,4,FALSE))</f>
        <v>28</v>
      </c>
      <c r="Q711" s="24">
        <f t="shared" si="50"/>
        <v>14</v>
      </c>
    </row>
    <row r="712" spans="1:17" x14ac:dyDescent="0.3">
      <c r="A712" t="s">
        <v>1453</v>
      </c>
      <c r="B712" t="s">
        <v>1459</v>
      </c>
      <c r="C712" t="s">
        <v>1460</v>
      </c>
      <c r="D712" t="s">
        <v>113</v>
      </c>
      <c r="E712" s="82">
        <v>45658</v>
      </c>
      <c r="F712" s="82">
        <v>46022</v>
      </c>
      <c r="G712">
        <v>287</v>
      </c>
      <c r="H712">
        <v>135</v>
      </c>
      <c r="I712">
        <f t="shared" si="49"/>
        <v>422</v>
      </c>
      <c r="J712" s="71">
        <v>45505</v>
      </c>
      <c r="L712">
        <v>11633</v>
      </c>
      <c r="N712" s="24">
        <f>IF($H712&gt;265,ROUND($H712*0.15,0),VLOOKUP($H712,'Office of Allowances Appendix B'!$A$1:$E$266,2,FALSE))</f>
        <v>20</v>
      </c>
      <c r="O712" s="24">
        <f>IF($H712&gt;265,ROUND($H712*0.25,0),VLOOKUP($H712,'Office of Allowances Appendix B'!$A$1:$E$266,3,FALSE))</f>
        <v>34</v>
      </c>
      <c r="P712" s="24">
        <f>IF($H712&gt;265,ROUND($H712*0.4,0),VLOOKUP($H712,'Office of Allowances Appendix B'!$A$1:$E$266,4,FALSE))</f>
        <v>54</v>
      </c>
      <c r="Q712" s="24">
        <f t="shared" si="50"/>
        <v>27</v>
      </c>
    </row>
    <row r="713" spans="1:17" x14ac:dyDescent="0.3">
      <c r="A713" t="s">
        <v>1453</v>
      </c>
      <c r="B713" t="s">
        <v>1461</v>
      </c>
      <c r="C713" t="s">
        <v>1462</v>
      </c>
      <c r="D713" t="s">
        <v>113</v>
      </c>
      <c r="E713" s="82">
        <v>45658</v>
      </c>
      <c r="F713" s="82">
        <v>46022</v>
      </c>
      <c r="G713">
        <v>106</v>
      </c>
      <c r="H713">
        <v>75</v>
      </c>
      <c r="I713">
        <f t="shared" si="49"/>
        <v>181</v>
      </c>
      <c r="J713" s="71">
        <v>43435</v>
      </c>
      <c r="L713">
        <v>11634</v>
      </c>
      <c r="N713" s="24">
        <f>IF($H713&gt;265,ROUND($H713*0.15,0),VLOOKUP($H713,'Office of Allowances Appendix B'!$A$1:$E$266,2,FALSE))</f>
        <v>11</v>
      </c>
      <c r="O713" s="24">
        <f>IF($H713&gt;265,ROUND($H713*0.25,0),VLOOKUP($H713,'Office of Allowances Appendix B'!$A$1:$E$266,3,FALSE))</f>
        <v>19</v>
      </c>
      <c r="P713" s="24">
        <f>IF($H713&gt;265,ROUND($H713*0.4,0),VLOOKUP($H713,'Office of Allowances Appendix B'!$A$1:$E$266,4,FALSE))</f>
        <v>30</v>
      </c>
      <c r="Q713" s="24">
        <f t="shared" si="50"/>
        <v>15</v>
      </c>
    </row>
    <row r="714" spans="1:17" x14ac:dyDescent="0.3">
      <c r="A714" t="s">
        <v>1453</v>
      </c>
      <c r="B714" t="s">
        <v>1463</v>
      </c>
      <c r="C714" t="s">
        <v>1464</v>
      </c>
      <c r="D714" t="s">
        <v>113</v>
      </c>
      <c r="E714" s="82">
        <v>45658</v>
      </c>
      <c r="F714" s="82">
        <v>46022</v>
      </c>
      <c r="G714">
        <v>111</v>
      </c>
      <c r="H714">
        <v>86</v>
      </c>
      <c r="I714">
        <f t="shared" si="49"/>
        <v>197</v>
      </c>
      <c r="J714" s="71">
        <v>45689</v>
      </c>
      <c r="L714">
        <v>10070</v>
      </c>
      <c r="N714" s="24">
        <f>IF($H714&gt;265,ROUND($H714*0.15,0),VLOOKUP($H714,'Office of Allowances Appendix B'!$A$1:$E$266,2,FALSE))</f>
        <v>13</v>
      </c>
      <c r="O714" s="24">
        <f>IF($H714&gt;265,ROUND($H714*0.25,0),VLOOKUP($H714,'Office of Allowances Appendix B'!$A$1:$E$266,3,FALSE))</f>
        <v>22</v>
      </c>
      <c r="P714" s="24">
        <f>IF($H714&gt;265,ROUND($H714*0.4,0),VLOOKUP($H714,'Office of Allowances Appendix B'!$A$1:$E$266,4,FALSE))</f>
        <v>34</v>
      </c>
      <c r="Q714" s="24">
        <f t="shared" si="50"/>
        <v>17</v>
      </c>
    </row>
    <row r="715" spans="1:17" x14ac:dyDescent="0.3">
      <c r="A715" t="s">
        <v>1453</v>
      </c>
      <c r="B715" t="s">
        <v>1465</v>
      </c>
      <c r="C715" t="s">
        <v>1466</v>
      </c>
      <c r="D715" t="s">
        <v>113</v>
      </c>
      <c r="E715" s="82">
        <v>45658</v>
      </c>
      <c r="F715" s="82">
        <v>46022</v>
      </c>
      <c r="G715">
        <v>96</v>
      </c>
      <c r="H715">
        <v>55</v>
      </c>
      <c r="I715">
        <f t="shared" si="49"/>
        <v>151</v>
      </c>
      <c r="J715" s="71">
        <v>38108</v>
      </c>
      <c r="L715">
        <v>12029</v>
      </c>
      <c r="N715" s="24">
        <f>IF($H715&gt;265,ROUND($H715*0.15,0),VLOOKUP($H715,'Office of Allowances Appendix B'!$A$1:$E$266,2,FALSE))</f>
        <v>8</v>
      </c>
      <c r="O715" s="24">
        <f>IF($H715&gt;265,ROUND($H715*0.25,0),VLOOKUP($H715,'Office of Allowances Appendix B'!$A$1:$E$266,3,FALSE))</f>
        <v>14</v>
      </c>
      <c r="P715" s="24">
        <f>IF($H715&gt;265,ROUND($H715*0.4,0),VLOOKUP($H715,'Office of Allowances Appendix B'!$A$1:$E$266,4,FALSE))</f>
        <v>22</v>
      </c>
      <c r="Q715" s="24">
        <f t="shared" si="50"/>
        <v>11</v>
      </c>
    </row>
    <row r="716" spans="1:17" x14ac:dyDescent="0.3">
      <c r="A716" t="s">
        <v>1453</v>
      </c>
      <c r="B716" t="s">
        <v>1467</v>
      </c>
      <c r="C716" t="s">
        <v>1468</v>
      </c>
      <c r="D716" t="s">
        <v>113</v>
      </c>
      <c r="E716" s="82">
        <v>45658</v>
      </c>
      <c r="F716" s="82">
        <v>46022</v>
      </c>
      <c r="G716">
        <v>119</v>
      </c>
      <c r="H716">
        <v>76</v>
      </c>
      <c r="I716">
        <f t="shared" si="49"/>
        <v>195</v>
      </c>
      <c r="J716" s="71">
        <v>41548</v>
      </c>
      <c r="L716">
        <v>11638</v>
      </c>
      <c r="N716" s="24">
        <f>IF($H716&gt;265,ROUND($H716*0.15,0),VLOOKUP($H716,'Office of Allowances Appendix B'!$A$1:$E$266,2,FALSE))</f>
        <v>11</v>
      </c>
      <c r="O716" s="24">
        <f>IF($H716&gt;265,ROUND($H716*0.25,0),VLOOKUP($H716,'Office of Allowances Appendix B'!$A$1:$E$266,3,FALSE))</f>
        <v>19</v>
      </c>
      <c r="P716" s="24">
        <f>IF($H716&gt;265,ROUND($H716*0.4,0),VLOOKUP($H716,'Office of Allowances Appendix B'!$A$1:$E$266,4,FALSE))</f>
        <v>31</v>
      </c>
      <c r="Q716" s="24">
        <f t="shared" si="50"/>
        <v>15</v>
      </c>
    </row>
    <row r="717" spans="1:17" x14ac:dyDescent="0.3">
      <c r="A717" t="s">
        <v>1453</v>
      </c>
      <c r="B717" t="s">
        <v>1469</v>
      </c>
      <c r="C717" t="s">
        <v>1470</v>
      </c>
      <c r="D717" t="s">
        <v>113</v>
      </c>
      <c r="E717" s="82">
        <v>45658</v>
      </c>
      <c r="F717" s="82">
        <v>46022</v>
      </c>
      <c r="G717">
        <v>182</v>
      </c>
      <c r="H717">
        <v>94</v>
      </c>
      <c r="I717">
        <f t="shared" si="49"/>
        <v>276</v>
      </c>
      <c r="J717" s="71">
        <v>45689</v>
      </c>
      <c r="L717">
        <v>11639</v>
      </c>
      <c r="N717" s="24">
        <f>IF($H717&gt;265,ROUND($H717*0.15,0),VLOOKUP($H717,'Office of Allowances Appendix B'!$A$1:$E$266,2,FALSE))</f>
        <v>14</v>
      </c>
      <c r="O717" s="24">
        <f>IF($H717&gt;265,ROUND($H717*0.25,0),VLOOKUP($H717,'Office of Allowances Appendix B'!$A$1:$E$266,3,FALSE))</f>
        <v>24</v>
      </c>
      <c r="P717" s="24">
        <f>IF($H717&gt;265,ROUND($H717*0.4,0),VLOOKUP($H717,'Office of Allowances Appendix B'!$A$1:$E$266,4,FALSE))</f>
        <v>37</v>
      </c>
      <c r="Q717" s="24">
        <f t="shared" si="50"/>
        <v>19</v>
      </c>
    </row>
    <row r="718" spans="1:17" x14ac:dyDescent="0.3">
      <c r="A718" t="s">
        <v>1453</v>
      </c>
      <c r="B718" t="s">
        <v>1471</v>
      </c>
      <c r="C718" t="s">
        <v>1472</v>
      </c>
      <c r="D718" t="s">
        <v>113</v>
      </c>
      <c r="E718" s="82">
        <v>45658</v>
      </c>
      <c r="F718" s="82">
        <v>46022</v>
      </c>
      <c r="G718">
        <v>178</v>
      </c>
      <c r="H718">
        <v>94</v>
      </c>
      <c r="I718">
        <f t="shared" si="49"/>
        <v>272</v>
      </c>
      <c r="J718" s="71">
        <v>45689</v>
      </c>
      <c r="L718">
        <v>11022</v>
      </c>
      <c r="N718" s="24">
        <f>IF($H718&gt;265,ROUND($H718*0.15,0),VLOOKUP($H718,'Office of Allowances Appendix B'!$A$1:$E$266,2,FALSE))</f>
        <v>14</v>
      </c>
      <c r="O718" s="24">
        <f>IF($H718&gt;265,ROUND($H718*0.25,0),VLOOKUP($H718,'Office of Allowances Appendix B'!$A$1:$E$266,3,FALSE))</f>
        <v>24</v>
      </c>
      <c r="P718" s="24">
        <f>IF($H718&gt;265,ROUND($H718*0.4,0),VLOOKUP($H718,'Office of Allowances Appendix B'!$A$1:$E$266,4,FALSE))</f>
        <v>37</v>
      </c>
      <c r="Q718" s="24">
        <f t="shared" si="50"/>
        <v>19</v>
      </c>
    </row>
    <row r="719" spans="1:17" x14ac:dyDescent="0.3">
      <c r="A719" t="s">
        <v>1453</v>
      </c>
      <c r="B719" t="s">
        <v>1473</v>
      </c>
      <c r="C719" t="s">
        <v>1474</v>
      </c>
      <c r="D719" t="s">
        <v>113</v>
      </c>
      <c r="E719" s="82">
        <v>45658</v>
      </c>
      <c r="F719" s="82">
        <v>46022</v>
      </c>
      <c r="G719">
        <v>118</v>
      </c>
      <c r="H719">
        <v>109</v>
      </c>
      <c r="I719">
        <f t="shared" si="49"/>
        <v>227</v>
      </c>
      <c r="J719" s="71">
        <v>45689</v>
      </c>
      <c r="L719">
        <v>12233</v>
      </c>
      <c r="N719" s="24">
        <f>IF($H719&gt;265,ROUND($H719*0.15,0),VLOOKUP($H719,'Office of Allowances Appendix B'!$A$1:$E$266,2,FALSE))</f>
        <v>16</v>
      </c>
      <c r="O719" s="24">
        <f>IF($H719&gt;265,ROUND($H719*0.25,0),VLOOKUP($H719,'Office of Allowances Appendix B'!$A$1:$E$266,3,FALSE))</f>
        <v>27</v>
      </c>
      <c r="P719" s="24">
        <f>IF($H719&gt;265,ROUND($H719*0.4,0),VLOOKUP($H719,'Office of Allowances Appendix B'!$A$1:$E$266,4,FALSE))</f>
        <v>44</v>
      </c>
      <c r="Q719" s="24">
        <f t="shared" si="50"/>
        <v>22</v>
      </c>
    </row>
    <row r="720" spans="1:17" x14ac:dyDescent="0.3">
      <c r="A720" t="s">
        <v>1453</v>
      </c>
      <c r="B720" t="s">
        <v>1475</v>
      </c>
      <c r="C720" t="s">
        <v>1476</v>
      </c>
      <c r="D720" t="s">
        <v>113</v>
      </c>
      <c r="E720" s="82">
        <v>45658</v>
      </c>
      <c r="F720" s="82">
        <v>46022</v>
      </c>
      <c r="G720">
        <v>241</v>
      </c>
      <c r="H720">
        <v>123</v>
      </c>
      <c r="I720">
        <f t="shared" si="49"/>
        <v>364</v>
      </c>
      <c r="J720" s="71">
        <v>45505</v>
      </c>
      <c r="L720">
        <v>11641</v>
      </c>
      <c r="N720" s="24">
        <f>IF($H720&gt;265,ROUND($H720*0.15,0),VLOOKUP($H720,'Office of Allowances Appendix B'!$A$1:$E$266,2,FALSE))</f>
        <v>18</v>
      </c>
      <c r="O720" s="24">
        <f>IF($H720&gt;265,ROUND($H720*0.25,0),VLOOKUP($H720,'Office of Allowances Appendix B'!$A$1:$E$266,3,FALSE))</f>
        <v>31</v>
      </c>
      <c r="P720" s="24">
        <f>IF($H720&gt;265,ROUND($H720*0.4,0),VLOOKUP($H720,'Office of Allowances Appendix B'!$A$1:$E$266,4,FALSE))</f>
        <v>49</v>
      </c>
      <c r="Q720" s="24">
        <f t="shared" si="50"/>
        <v>25</v>
      </c>
    </row>
    <row r="721" spans="1:17" x14ac:dyDescent="0.3">
      <c r="A721" t="s">
        <v>1453</v>
      </c>
      <c r="B721" t="s">
        <v>1477</v>
      </c>
      <c r="C721" t="s">
        <v>1478</v>
      </c>
      <c r="D721" t="s">
        <v>113</v>
      </c>
      <c r="E721" s="82">
        <v>45658</v>
      </c>
      <c r="F721" s="82">
        <v>46022</v>
      </c>
      <c r="G721">
        <v>241</v>
      </c>
      <c r="H721">
        <v>113</v>
      </c>
      <c r="I721">
        <f t="shared" si="49"/>
        <v>354</v>
      </c>
      <c r="J721" s="71">
        <v>45689</v>
      </c>
      <c r="L721">
        <v>10071</v>
      </c>
      <c r="N721" s="24">
        <f>IF($H721&gt;265,ROUND($H721*0.15,0),VLOOKUP($H721,'Office of Allowances Appendix B'!$A$1:$E$266,2,FALSE))</f>
        <v>17</v>
      </c>
      <c r="O721" s="24">
        <f>IF($H721&gt;265,ROUND($H721*0.25,0),VLOOKUP($H721,'Office of Allowances Appendix B'!$A$1:$E$266,3,FALSE))</f>
        <v>28</v>
      </c>
      <c r="P721" s="24">
        <f>IF($H721&gt;265,ROUND($H721*0.4,0),VLOOKUP($H721,'Office of Allowances Appendix B'!$A$1:$E$266,4,FALSE))</f>
        <v>45</v>
      </c>
      <c r="Q721" s="24">
        <f t="shared" si="50"/>
        <v>23</v>
      </c>
    </row>
    <row r="722" spans="1:17" x14ac:dyDescent="0.3">
      <c r="A722" t="s">
        <v>1453</v>
      </c>
      <c r="B722" t="s">
        <v>1479</v>
      </c>
      <c r="C722" t="s">
        <v>1480</v>
      </c>
      <c r="D722" t="s">
        <v>113</v>
      </c>
      <c r="E722" s="82">
        <v>45658</v>
      </c>
      <c r="F722" s="82">
        <v>46022</v>
      </c>
      <c r="G722">
        <v>101</v>
      </c>
      <c r="H722">
        <v>106</v>
      </c>
      <c r="I722">
        <f t="shared" si="49"/>
        <v>207</v>
      </c>
      <c r="J722" s="71">
        <v>45689</v>
      </c>
      <c r="L722">
        <v>10085</v>
      </c>
      <c r="N722" s="24">
        <f>IF($H722&gt;265,ROUND($H722*0.15,0),VLOOKUP($H722,'Office of Allowances Appendix B'!$A$1:$E$266,2,FALSE))</f>
        <v>16</v>
      </c>
      <c r="O722" s="24">
        <f>IF($H722&gt;265,ROUND($H722*0.25,0),VLOOKUP($H722,'Office of Allowances Appendix B'!$A$1:$E$266,3,FALSE))</f>
        <v>27</v>
      </c>
      <c r="P722" s="24">
        <f>IF($H722&gt;265,ROUND($H722*0.4,0),VLOOKUP($H722,'Office of Allowances Appendix B'!$A$1:$E$266,4,FALSE))</f>
        <v>42</v>
      </c>
      <c r="Q722" s="24">
        <f t="shared" si="50"/>
        <v>21</v>
      </c>
    </row>
    <row r="723" spans="1:17" x14ac:dyDescent="0.3">
      <c r="A723" t="s">
        <v>1453</v>
      </c>
      <c r="B723" t="s">
        <v>1481</v>
      </c>
      <c r="C723" t="s">
        <v>1482</v>
      </c>
      <c r="D723" t="s">
        <v>113</v>
      </c>
      <c r="E723" s="82">
        <v>45658</v>
      </c>
      <c r="F723" s="82">
        <v>46022</v>
      </c>
      <c r="G723">
        <v>297</v>
      </c>
      <c r="H723">
        <v>113</v>
      </c>
      <c r="I723">
        <f t="shared" si="49"/>
        <v>410</v>
      </c>
      <c r="J723" s="71">
        <v>45505</v>
      </c>
      <c r="L723">
        <v>12724</v>
      </c>
      <c r="N723" s="24">
        <f>IF($H723&gt;265,ROUND($H723*0.15,0),VLOOKUP($H723,'Office of Allowances Appendix B'!$A$1:$E$266,2,FALSE))</f>
        <v>17</v>
      </c>
      <c r="O723" s="24">
        <f>IF($H723&gt;265,ROUND($H723*0.25,0),VLOOKUP($H723,'Office of Allowances Appendix B'!$A$1:$E$266,3,FALSE))</f>
        <v>28</v>
      </c>
      <c r="P723" s="24">
        <f>IF($H723&gt;265,ROUND($H723*0.4,0),VLOOKUP($H723,'Office of Allowances Appendix B'!$A$1:$E$266,4,FALSE))</f>
        <v>45</v>
      </c>
      <c r="Q723" s="24">
        <f t="shared" si="50"/>
        <v>23</v>
      </c>
    </row>
    <row r="724" spans="1:17" x14ac:dyDescent="0.3">
      <c r="A724" t="s">
        <v>1453</v>
      </c>
      <c r="B724" t="s">
        <v>1483</v>
      </c>
      <c r="C724" t="s">
        <v>1484</v>
      </c>
      <c r="D724" t="s">
        <v>113</v>
      </c>
      <c r="E724" s="82">
        <v>45658</v>
      </c>
      <c r="F724" s="82">
        <v>46022</v>
      </c>
      <c r="G724">
        <v>198</v>
      </c>
      <c r="H724">
        <v>107</v>
      </c>
      <c r="I724">
        <f t="shared" si="49"/>
        <v>305</v>
      </c>
      <c r="J724" s="71">
        <v>45689</v>
      </c>
      <c r="L724">
        <v>11644</v>
      </c>
      <c r="N724" s="24">
        <f>IF($H724&gt;265,ROUND($H724*0.15,0),VLOOKUP($H724,'Office of Allowances Appendix B'!$A$1:$E$266,2,FALSE))</f>
        <v>16</v>
      </c>
      <c r="O724" s="24">
        <f>IF($H724&gt;265,ROUND($H724*0.25,0),VLOOKUP($H724,'Office of Allowances Appendix B'!$A$1:$E$266,3,FALSE))</f>
        <v>27</v>
      </c>
      <c r="P724" s="24">
        <f>IF($H724&gt;265,ROUND($H724*0.4,0),VLOOKUP($H724,'Office of Allowances Appendix B'!$A$1:$E$266,4,FALSE))</f>
        <v>43</v>
      </c>
      <c r="Q724" s="24">
        <f t="shared" si="50"/>
        <v>21</v>
      </c>
    </row>
    <row r="725" spans="1:17" x14ac:dyDescent="0.3">
      <c r="A725" t="s">
        <v>1453</v>
      </c>
      <c r="B725" t="s">
        <v>294</v>
      </c>
      <c r="C725" t="s">
        <v>1485</v>
      </c>
      <c r="D725" t="s">
        <v>113</v>
      </c>
      <c r="E725" s="82">
        <v>45658</v>
      </c>
      <c r="F725" s="82">
        <v>46022</v>
      </c>
      <c r="G725">
        <v>202</v>
      </c>
      <c r="H725">
        <v>93</v>
      </c>
      <c r="I725">
        <f t="shared" si="49"/>
        <v>295</v>
      </c>
      <c r="J725" s="71">
        <v>45505</v>
      </c>
      <c r="L725">
        <v>11645</v>
      </c>
      <c r="N725" s="24">
        <f>IF($H725&gt;265,ROUND($H725*0.15,0),VLOOKUP($H725,'Office of Allowances Appendix B'!$A$1:$E$266,2,FALSE))</f>
        <v>14</v>
      </c>
      <c r="O725" s="24">
        <f>IF($H725&gt;265,ROUND($H725*0.25,0),VLOOKUP($H725,'Office of Allowances Appendix B'!$A$1:$E$266,3,FALSE))</f>
        <v>23</v>
      </c>
      <c r="P725" s="24">
        <f>IF($H725&gt;265,ROUND($H725*0.4,0),VLOOKUP($H725,'Office of Allowances Appendix B'!$A$1:$E$266,4,FALSE))</f>
        <v>37</v>
      </c>
      <c r="Q725" s="24">
        <f t="shared" si="50"/>
        <v>19</v>
      </c>
    </row>
    <row r="726" spans="1:17" x14ac:dyDescent="0.3">
      <c r="A726" t="s">
        <v>1453</v>
      </c>
      <c r="B726" t="s">
        <v>1486</v>
      </c>
      <c r="C726" t="s">
        <v>1487</v>
      </c>
      <c r="D726" t="s">
        <v>113</v>
      </c>
      <c r="E726" s="82">
        <v>45658</v>
      </c>
      <c r="F726" s="82">
        <v>46022</v>
      </c>
      <c r="G726">
        <v>272</v>
      </c>
      <c r="H726">
        <v>112</v>
      </c>
      <c r="I726">
        <f t="shared" si="49"/>
        <v>384</v>
      </c>
      <c r="J726" s="71">
        <v>45505</v>
      </c>
      <c r="L726">
        <v>11631</v>
      </c>
      <c r="N726" s="24">
        <f>IF($H726&gt;265,ROUND($H726*0.15,0),VLOOKUP($H726,'Office of Allowances Appendix B'!$A$1:$E$266,2,FALSE))</f>
        <v>17</v>
      </c>
      <c r="O726" s="24">
        <f>IF($H726&gt;265,ROUND($H726*0.25,0),VLOOKUP($H726,'Office of Allowances Appendix B'!$A$1:$E$266,3,FALSE))</f>
        <v>28</v>
      </c>
      <c r="P726" s="24">
        <f>IF($H726&gt;265,ROUND($H726*0.4,0),VLOOKUP($H726,'Office of Allowances Appendix B'!$A$1:$E$266,4,FALSE))</f>
        <v>45</v>
      </c>
      <c r="Q726" s="24">
        <f t="shared" si="50"/>
        <v>22</v>
      </c>
    </row>
    <row r="727" spans="1:17" x14ac:dyDescent="0.3">
      <c r="A727" t="s">
        <v>1453</v>
      </c>
      <c r="B727" t="s">
        <v>1488</v>
      </c>
      <c r="C727" t="s">
        <v>1489</v>
      </c>
      <c r="D727" t="s">
        <v>113</v>
      </c>
      <c r="E727" s="82">
        <v>45658</v>
      </c>
      <c r="F727" s="82">
        <v>46022</v>
      </c>
      <c r="G727">
        <v>145</v>
      </c>
      <c r="H727">
        <v>84</v>
      </c>
      <c r="I727">
        <f t="shared" si="49"/>
        <v>229</v>
      </c>
      <c r="J727" s="71">
        <v>41579</v>
      </c>
      <c r="L727">
        <v>11648</v>
      </c>
      <c r="N727" s="24">
        <f>IF($H727&gt;265,ROUND($H727*0.15,0),VLOOKUP($H727,'Office of Allowances Appendix B'!$A$1:$E$266,2,FALSE))</f>
        <v>13</v>
      </c>
      <c r="O727" s="24">
        <f>IF($H727&gt;265,ROUND($H727*0.25,0),VLOOKUP($H727,'Office of Allowances Appendix B'!$A$1:$E$266,3,FALSE))</f>
        <v>21</v>
      </c>
      <c r="P727" s="24">
        <f>IF($H727&gt;265,ROUND($H727*0.4,0),VLOOKUP($H727,'Office of Allowances Appendix B'!$A$1:$E$266,4,FALSE))</f>
        <v>33</v>
      </c>
      <c r="Q727" s="24">
        <f t="shared" si="50"/>
        <v>17</v>
      </c>
    </row>
    <row r="728" spans="1:17" x14ac:dyDescent="0.3">
      <c r="A728" t="s">
        <v>1453</v>
      </c>
      <c r="B728" t="s">
        <v>1490</v>
      </c>
      <c r="C728" t="s">
        <v>1491</v>
      </c>
      <c r="D728" t="s">
        <v>113</v>
      </c>
      <c r="E728" s="82">
        <v>45658</v>
      </c>
      <c r="F728" s="82">
        <v>46022</v>
      </c>
      <c r="G728">
        <v>77</v>
      </c>
      <c r="H728">
        <v>79</v>
      </c>
      <c r="I728">
        <f t="shared" si="49"/>
        <v>156</v>
      </c>
      <c r="J728" s="71">
        <v>45689</v>
      </c>
      <c r="L728">
        <v>10072</v>
      </c>
      <c r="N728" s="24">
        <f>IF($H728&gt;265,ROUND($H728*0.15,0),VLOOKUP($H728,'Office of Allowances Appendix B'!$A$1:$E$266,2,FALSE))</f>
        <v>12</v>
      </c>
      <c r="O728" s="24">
        <f>IF($H728&gt;265,ROUND($H728*0.25,0),VLOOKUP($H728,'Office of Allowances Appendix B'!$A$1:$E$266,3,FALSE))</f>
        <v>20</v>
      </c>
      <c r="P728" s="24">
        <f>IF($H728&gt;265,ROUND($H728*0.4,0),VLOOKUP($H728,'Office of Allowances Appendix B'!$A$1:$E$266,4,FALSE))</f>
        <v>32</v>
      </c>
      <c r="Q728" s="24">
        <f t="shared" si="50"/>
        <v>15</v>
      </c>
    </row>
    <row r="729" spans="1:17" x14ac:dyDescent="0.3">
      <c r="A729" t="s">
        <v>1453</v>
      </c>
      <c r="B729" t="s">
        <v>1492</v>
      </c>
      <c r="C729" t="s">
        <v>1493</v>
      </c>
      <c r="D729" t="s">
        <v>113</v>
      </c>
      <c r="E729" s="82">
        <v>45658</v>
      </c>
      <c r="F729" s="82">
        <v>46022</v>
      </c>
      <c r="G729">
        <v>130</v>
      </c>
      <c r="H729">
        <v>114</v>
      </c>
      <c r="I729">
        <f t="shared" si="49"/>
        <v>244</v>
      </c>
      <c r="J729" s="71">
        <v>45689</v>
      </c>
      <c r="L729">
        <v>10080</v>
      </c>
      <c r="N729" s="24">
        <f>IF($H729&gt;265,ROUND($H729*0.15,0),VLOOKUP($H729,'Office of Allowances Appendix B'!$A$1:$E$266,2,FALSE))</f>
        <v>17</v>
      </c>
      <c r="O729" s="24">
        <f>IF($H729&gt;265,ROUND($H729*0.25,0),VLOOKUP($H729,'Office of Allowances Appendix B'!$A$1:$E$266,3,FALSE))</f>
        <v>29</v>
      </c>
      <c r="P729" s="24">
        <f>IF($H729&gt;265,ROUND($H729*0.4,0),VLOOKUP($H729,'Office of Allowances Appendix B'!$A$1:$E$266,4,FALSE))</f>
        <v>45</v>
      </c>
      <c r="Q729" s="24">
        <f t="shared" si="50"/>
        <v>23</v>
      </c>
    </row>
    <row r="730" spans="1:17" x14ac:dyDescent="0.3">
      <c r="A730" t="s">
        <v>1453</v>
      </c>
      <c r="B730" t="s">
        <v>1494</v>
      </c>
      <c r="C730" t="s">
        <v>1495</v>
      </c>
      <c r="D730" t="s">
        <v>113</v>
      </c>
      <c r="E730" s="82">
        <v>45658</v>
      </c>
      <c r="F730" s="82">
        <v>46022</v>
      </c>
      <c r="G730">
        <v>184</v>
      </c>
      <c r="H730">
        <v>115</v>
      </c>
      <c r="I730">
        <f t="shared" si="49"/>
        <v>299</v>
      </c>
      <c r="J730" s="71">
        <v>45597</v>
      </c>
      <c r="L730">
        <v>10073</v>
      </c>
      <c r="N730" s="24">
        <f>IF($H730&gt;265,ROUND($H730*0.15,0),VLOOKUP($H730,'Office of Allowances Appendix B'!$A$1:$E$266,2,FALSE))</f>
        <v>17</v>
      </c>
      <c r="O730" s="24">
        <f>IF($H730&gt;265,ROUND($H730*0.25,0),VLOOKUP($H730,'Office of Allowances Appendix B'!$A$1:$E$266,3,FALSE))</f>
        <v>29</v>
      </c>
      <c r="P730" s="24">
        <f>IF($H730&gt;265,ROUND($H730*0.4,0),VLOOKUP($H730,'Office of Allowances Appendix B'!$A$1:$E$266,4,FALSE))</f>
        <v>46</v>
      </c>
      <c r="Q730" s="24">
        <f t="shared" si="50"/>
        <v>23</v>
      </c>
    </row>
    <row r="731" spans="1:17" x14ac:dyDescent="0.3">
      <c r="A731" t="s">
        <v>1453</v>
      </c>
      <c r="B731" t="s">
        <v>1496</v>
      </c>
      <c r="C731" t="s">
        <v>1497</v>
      </c>
      <c r="D731" t="s">
        <v>113</v>
      </c>
      <c r="E731" s="82">
        <v>45658</v>
      </c>
      <c r="F731" s="82">
        <v>46022</v>
      </c>
      <c r="G731">
        <v>182</v>
      </c>
      <c r="H731">
        <v>116</v>
      </c>
      <c r="I731">
        <f t="shared" si="49"/>
        <v>298</v>
      </c>
      <c r="J731" s="71">
        <v>45505</v>
      </c>
      <c r="L731">
        <v>11650</v>
      </c>
      <c r="N731" s="24">
        <f>IF($H731&gt;265,ROUND($H731*0.15,0),VLOOKUP($H731,'Office of Allowances Appendix B'!$A$1:$E$266,2,FALSE))</f>
        <v>17</v>
      </c>
      <c r="O731" s="24">
        <f>IF($H731&gt;265,ROUND($H731*0.25,0),VLOOKUP($H731,'Office of Allowances Appendix B'!$A$1:$E$266,3,FALSE))</f>
        <v>29</v>
      </c>
      <c r="P731" s="24">
        <f>IF($H731&gt;265,ROUND($H731*0.4,0),VLOOKUP($H731,'Office of Allowances Appendix B'!$A$1:$E$266,4,FALSE))</f>
        <v>47</v>
      </c>
      <c r="Q731" s="24">
        <f t="shared" si="50"/>
        <v>23</v>
      </c>
    </row>
    <row r="732" spans="1:17" x14ac:dyDescent="0.3">
      <c r="A732" t="s">
        <v>1453</v>
      </c>
      <c r="B732" t="s">
        <v>1498</v>
      </c>
      <c r="C732" t="s">
        <v>1499</v>
      </c>
      <c r="D732" t="s">
        <v>113</v>
      </c>
      <c r="E732" s="82">
        <v>45658</v>
      </c>
      <c r="F732" s="82">
        <v>46022</v>
      </c>
      <c r="G732">
        <v>250</v>
      </c>
      <c r="H732">
        <v>118</v>
      </c>
      <c r="I732">
        <f t="shared" si="49"/>
        <v>368</v>
      </c>
      <c r="J732" s="71">
        <v>45689</v>
      </c>
      <c r="L732">
        <v>10069</v>
      </c>
      <c r="N732" s="24">
        <f>IF($H732&gt;265,ROUND($H732*0.15,0),VLOOKUP($H732,'Office of Allowances Appendix B'!$A$1:$E$266,2,FALSE))</f>
        <v>18</v>
      </c>
      <c r="O732" s="24">
        <f>IF($H732&gt;265,ROUND($H732*0.25,0),VLOOKUP($H732,'Office of Allowances Appendix B'!$A$1:$E$266,3,FALSE))</f>
        <v>30</v>
      </c>
      <c r="P732" s="24">
        <f>IF($H732&gt;265,ROUND($H732*0.4,0),VLOOKUP($H732,'Office of Allowances Appendix B'!$A$1:$E$266,4,FALSE))</f>
        <v>47</v>
      </c>
      <c r="Q732" s="24">
        <f t="shared" si="50"/>
        <v>23</v>
      </c>
    </row>
    <row r="733" spans="1:17" x14ac:dyDescent="0.3">
      <c r="A733" t="s">
        <v>1453</v>
      </c>
      <c r="B733" t="s">
        <v>1500</v>
      </c>
      <c r="C733" t="s">
        <v>1501</v>
      </c>
      <c r="D733" t="s">
        <v>113</v>
      </c>
      <c r="E733" s="82">
        <v>45658</v>
      </c>
      <c r="F733" s="82">
        <v>46022</v>
      </c>
      <c r="G733">
        <v>205</v>
      </c>
      <c r="H733">
        <v>136</v>
      </c>
      <c r="I733">
        <f t="shared" ref="I733:I796" si="52">G733+H733</f>
        <v>341</v>
      </c>
      <c r="J733" s="71">
        <v>45689</v>
      </c>
      <c r="L733">
        <v>10075</v>
      </c>
      <c r="N733" s="24">
        <f>IF($H733&gt;265,ROUND($H733*0.15,0),VLOOKUP($H733,'Office of Allowances Appendix B'!$A$1:$E$266,2,FALSE))</f>
        <v>20</v>
      </c>
      <c r="O733" s="24">
        <f>IF($H733&gt;265,ROUND($H733*0.25,0),VLOOKUP($H733,'Office of Allowances Appendix B'!$A$1:$E$266,3,FALSE))</f>
        <v>34</v>
      </c>
      <c r="P733" s="24">
        <f>IF($H733&gt;265,ROUND($H733*0.4,0),VLOOKUP($H733,'Office of Allowances Appendix B'!$A$1:$E$266,4,FALSE))</f>
        <v>55</v>
      </c>
      <c r="Q733" s="24">
        <f t="shared" si="50"/>
        <v>27</v>
      </c>
    </row>
    <row r="734" spans="1:17" x14ac:dyDescent="0.3">
      <c r="A734" t="s">
        <v>1453</v>
      </c>
      <c r="B734" t="s">
        <v>1502</v>
      </c>
      <c r="C734" t="s">
        <v>1503</v>
      </c>
      <c r="D734" t="s">
        <v>113</v>
      </c>
      <c r="E734" s="82">
        <v>45658</v>
      </c>
      <c r="F734" s="82">
        <v>46022</v>
      </c>
      <c r="G734">
        <v>153</v>
      </c>
      <c r="H734">
        <v>89</v>
      </c>
      <c r="I734">
        <f t="shared" si="52"/>
        <v>242</v>
      </c>
      <c r="J734" s="71">
        <v>45689</v>
      </c>
      <c r="L734">
        <v>11652</v>
      </c>
      <c r="N734" s="24">
        <f>IF($H734&gt;265,ROUND($H734*0.15,0),VLOOKUP($H734,'Office of Allowances Appendix B'!$A$1:$E$266,2,FALSE))</f>
        <v>13</v>
      </c>
      <c r="O734" s="24">
        <f>IF($H734&gt;265,ROUND($H734*0.25,0),VLOOKUP($H734,'Office of Allowances Appendix B'!$A$1:$E$266,3,FALSE))</f>
        <v>22</v>
      </c>
      <c r="P734" s="24">
        <f>IF($H734&gt;265,ROUND($H734*0.4,0),VLOOKUP($H734,'Office of Allowances Appendix B'!$A$1:$E$266,4,FALSE))</f>
        <v>36</v>
      </c>
      <c r="Q734" s="24">
        <f t="shared" si="50"/>
        <v>18</v>
      </c>
    </row>
    <row r="735" spans="1:17" x14ac:dyDescent="0.3">
      <c r="A735" t="s">
        <v>1453</v>
      </c>
      <c r="B735" t="s">
        <v>1504</v>
      </c>
      <c r="C735" t="s">
        <v>1505</v>
      </c>
      <c r="D735" t="s">
        <v>113</v>
      </c>
      <c r="E735" s="82">
        <v>45658</v>
      </c>
      <c r="F735" s="82">
        <v>46022</v>
      </c>
      <c r="G735">
        <v>125</v>
      </c>
      <c r="H735">
        <v>83</v>
      </c>
      <c r="I735">
        <f t="shared" si="52"/>
        <v>208</v>
      </c>
      <c r="J735" s="71">
        <v>45689</v>
      </c>
      <c r="L735">
        <v>11653</v>
      </c>
      <c r="N735" s="24">
        <f>IF($H735&gt;265,ROUND($H735*0.15,0),VLOOKUP($H735,'Office of Allowances Appendix B'!$A$1:$E$266,2,FALSE))</f>
        <v>12</v>
      </c>
      <c r="O735" s="24">
        <f>IF($H735&gt;265,ROUND($H735*0.25,0),VLOOKUP($H735,'Office of Allowances Appendix B'!$A$1:$E$266,3,FALSE))</f>
        <v>21</v>
      </c>
      <c r="P735" s="24">
        <f>IF($H735&gt;265,ROUND($H735*0.4,0),VLOOKUP($H735,'Office of Allowances Appendix B'!$A$1:$E$266,4,FALSE))</f>
        <v>33</v>
      </c>
      <c r="Q735" s="24">
        <f t="shared" si="50"/>
        <v>17</v>
      </c>
    </row>
    <row r="736" spans="1:17" x14ac:dyDescent="0.3">
      <c r="A736" t="s">
        <v>1453</v>
      </c>
      <c r="B736" t="s">
        <v>1506</v>
      </c>
      <c r="C736" t="s">
        <v>1507</v>
      </c>
      <c r="D736" t="s">
        <v>113</v>
      </c>
      <c r="E736" s="82">
        <v>45658</v>
      </c>
      <c r="F736" s="82">
        <v>46022</v>
      </c>
      <c r="G736">
        <v>107</v>
      </c>
      <c r="H736">
        <v>89</v>
      </c>
      <c r="I736">
        <f t="shared" si="52"/>
        <v>196</v>
      </c>
      <c r="J736" s="71">
        <v>45689</v>
      </c>
      <c r="L736">
        <v>10077</v>
      </c>
      <c r="N736" s="24">
        <f>IF($H736&gt;265,ROUND($H736*0.15,0),VLOOKUP($H736,'Office of Allowances Appendix B'!$A$1:$E$266,2,FALSE))</f>
        <v>13</v>
      </c>
      <c r="O736" s="24">
        <f>IF($H736&gt;265,ROUND($H736*0.25,0),VLOOKUP($H736,'Office of Allowances Appendix B'!$A$1:$E$266,3,FALSE))</f>
        <v>22</v>
      </c>
      <c r="P736" s="24">
        <f>IF($H736&gt;265,ROUND($H736*0.4,0),VLOOKUP($H736,'Office of Allowances Appendix B'!$A$1:$E$266,4,FALSE))</f>
        <v>36</v>
      </c>
      <c r="Q736" s="24">
        <f t="shared" si="50"/>
        <v>18</v>
      </c>
    </row>
    <row r="737" spans="1:17" x14ac:dyDescent="0.3">
      <c r="A737" t="s">
        <v>1453</v>
      </c>
      <c r="B737" t="s">
        <v>1508</v>
      </c>
      <c r="C737" t="s">
        <v>1509</v>
      </c>
      <c r="D737" t="s">
        <v>113</v>
      </c>
      <c r="E737" s="82">
        <v>45658</v>
      </c>
      <c r="F737" s="82">
        <v>46022</v>
      </c>
      <c r="G737">
        <v>245</v>
      </c>
      <c r="H737">
        <v>94</v>
      </c>
      <c r="I737">
        <f t="shared" si="52"/>
        <v>339</v>
      </c>
      <c r="J737" s="71">
        <v>45689</v>
      </c>
      <c r="L737">
        <v>12721</v>
      </c>
      <c r="N737" s="24">
        <f>IF($H737&gt;265,ROUND($H737*0.15,0),VLOOKUP($H737,'Office of Allowances Appendix B'!$A$1:$E$266,2,FALSE))</f>
        <v>14</v>
      </c>
      <c r="O737" s="24">
        <f>IF($H737&gt;265,ROUND($H737*0.25,0),VLOOKUP($H737,'Office of Allowances Appendix B'!$A$1:$E$266,3,FALSE))</f>
        <v>24</v>
      </c>
      <c r="P737" s="24">
        <f>IF($H737&gt;265,ROUND($H737*0.4,0),VLOOKUP($H737,'Office of Allowances Appendix B'!$A$1:$E$266,4,FALSE))</f>
        <v>37</v>
      </c>
      <c r="Q737" s="24">
        <f t="shared" si="50"/>
        <v>19</v>
      </c>
    </row>
    <row r="738" spans="1:17" x14ac:dyDescent="0.3">
      <c r="A738" t="s">
        <v>1453</v>
      </c>
      <c r="B738" t="s">
        <v>1510</v>
      </c>
      <c r="C738" t="s">
        <v>1511</v>
      </c>
      <c r="D738" t="s">
        <v>113</v>
      </c>
      <c r="E738" s="82">
        <v>45658</v>
      </c>
      <c r="F738" s="82">
        <v>46022</v>
      </c>
      <c r="G738">
        <v>164</v>
      </c>
      <c r="H738">
        <v>98</v>
      </c>
      <c r="I738">
        <f t="shared" si="52"/>
        <v>262</v>
      </c>
      <c r="J738" s="71">
        <v>45505</v>
      </c>
      <c r="L738">
        <v>13821</v>
      </c>
      <c r="N738" s="24">
        <f>IF($H738&gt;265,ROUND($H738*0.15,0),VLOOKUP($H738,'Office of Allowances Appendix B'!$A$1:$E$266,2,FALSE))</f>
        <v>15</v>
      </c>
      <c r="O738" s="24">
        <f>IF($H738&gt;265,ROUND($H738*0.25,0),VLOOKUP($H738,'Office of Allowances Appendix B'!$A$1:$E$266,3,FALSE))</f>
        <v>25</v>
      </c>
      <c r="P738" s="24">
        <f>IF($H738&gt;265,ROUND($H738*0.4,0),VLOOKUP($H738,'Office of Allowances Appendix B'!$A$1:$E$266,4,FALSE))</f>
        <v>39</v>
      </c>
      <c r="Q738" s="24">
        <f t="shared" si="50"/>
        <v>19</v>
      </c>
    </row>
    <row r="739" spans="1:17" x14ac:dyDescent="0.3">
      <c r="A739" t="s">
        <v>1453</v>
      </c>
      <c r="B739" t="s">
        <v>1512</v>
      </c>
      <c r="C739" t="s">
        <v>1513</v>
      </c>
      <c r="D739" t="s">
        <v>113</v>
      </c>
      <c r="E739" s="82">
        <v>45658</v>
      </c>
      <c r="F739" s="82">
        <v>46022</v>
      </c>
      <c r="G739">
        <v>178</v>
      </c>
      <c r="H739">
        <v>94</v>
      </c>
      <c r="I739">
        <f t="shared" si="52"/>
        <v>272</v>
      </c>
      <c r="J739" s="71">
        <v>45689</v>
      </c>
      <c r="L739">
        <v>12720</v>
      </c>
      <c r="N739" s="24">
        <f>IF($H739&gt;265,ROUND($H739*0.15,0),VLOOKUP($H739,'Office of Allowances Appendix B'!$A$1:$E$266,2,FALSE))</f>
        <v>14</v>
      </c>
      <c r="O739" s="24">
        <f>IF($H739&gt;265,ROUND($H739*0.25,0),VLOOKUP($H739,'Office of Allowances Appendix B'!$A$1:$E$266,3,FALSE))</f>
        <v>24</v>
      </c>
      <c r="P739" s="24">
        <f>IF($H739&gt;265,ROUND($H739*0.4,0),VLOOKUP($H739,'Office of Allowances Appendix B'!$A$1:$E$266,4,FALSE))</f>
        <v>37</v>
      </c>
      <c r="Q739" s="24">
        <f t="shared" ref="Q739:Q803" si="53">H739-SUM(N739:P739)</f>
        <v>19</v>
      </c>
    </row>
    <row r="740" spans="1:17" x14ac:dyDescent="0.3">
      <c r="A740" t="s">
        <v>1453</v>
      </c>
      <c r="B740" t="s">
        <v>1514</v>
      </c>
      <c r="C740" t="s">
        <v>1515</v>
      </c>
      <c r="D740" t="s">
        <v>113</v>
      </c>
      <c r="E740" s="82">
        <v>45658</v>
      </c>
      <c r="F740" s="82">
        <v>46022</v>
      </c>
      <c r="G740">
        <v>241</v>
      </c>
      <c r="H740">
        <v>121</v>
      </c>
      <c r="I740">
        <f t="shared" si="52"/>
        <v>362</v>
      </c>
      <c r="J740" s="71">
        <v>42705</v>
      </c>
      <c r="L740">
        <v>13436</v>
      </c>
      <c r="N740" s="24">
        <f>IF($H740&gt;265,ROUND($H740*0.15,0),VLOOKUP($H740,'Office of Allowances Appendix B'!$A$1:$E$266,2,FALSE))</f>
        <v>18</v>
      </c>
      <c r="O740" s="24">
        <f>IF($H740&gt;265,ROUND($H740*0.25,0),VLOOKUP($H740,'Office of Allowances Appendix B'!$A$1:$E$266,3,FALSE))</f>
        <v>30</v>
      </c>
      <c r="P740" s="24">
        <f>IF($H740&gt;265,ROUND($H740*0.4,0),VLOOKUP($H740,'Office of Allowances Appendix B'!$A$1:$E$266,4,FALSE))</f>
        <v>49</v>
      </c>
      <c r="Q740" s="24">
        <f t="shared" si="53"/>
        <v>24</v>
      </c>
    </row>
    <row r="741" spans="1:17" x14ac:dyDescent="0.3">
      <c r="A741" t="s">
        <v>1453</v>
      </c>
      <c r="B741" t="s">
        <v>1516</v>
      </c>
      <c r="C741" t="s">
        <v>1517</v>
      </c>
      <c r="D741" t="s">
        <v>113</v>
      </c>
      <c r="E741" s="82">
        <v>45658</v>
      </c>
      <c r="F741" s="82">
        <v>46022</v>
      </c>
      <c r="G741">
        <v>243</v>
      </c>
      <c r="H741">
        <v>117</v>
      </c>
      <c r="I741">
        <f t="shared" si="52"/>
        <v>360</v>
      </c>
      <c r="J741" s="71">
        <v>45689</v>
      </c>
      <c r="L741">
        <v>11655</v>
      </c>
      <c r="N741" s="24">
        <f>IF($H741&gt;265,ROUND($H741*0.15,0),VLOOKUP($H741,'Office of Allowances Appendix B'!$A$1:$E$266,2,FALSE))</f>
        <v>18</v>
      </c>
      <c r="O741" s="24">
        <f>IF($H741&gt;265,ROUND($H741*0.25,0),VLOOKUP($H741,'Office of Allowances Appendix B'!$A$1:$E$266,3,FALSE))</f>
        <v>29</v>
      </c>
      <c r="P741" s="24">
        <f>IF($H741&gt;265,ROUND($H741*0.4,0),VLOOKUP($H741,'Office of Allowances Appendix B'!$A$1:$E$266,4,FALSE))</f>
        <v>47</v>
      </c>
      <c r="Q741" s="24">
        <f t="shared" si="53"/>
        <v>23</v>
      </c>
    </row>
    <row r="742" spans="1:17" x14ac:dyDescent="0.3">
      <c r="A742" t="s">
        <v>1453</v>
      </c>
      <c r="B742" t="s">
        <v>1518</v>
      </c>
      <c r="C742" t="s">
        <v>1519</v>
      </c>
      <c r="D742" t="s">
        <v>113</v>
      </c>
      <c r="E742" s="82">
        <v>45658</v>
      </c>
      <c r="F742" s="82">
        <v>46022</v>
      </c>
      <c r="G742">
        <v>120</v>
      </c>
      <c r="H742">
        <v>59</v>
      </c>
      <c r="I742">
        <f t="shared" si="52"/>
        <v>179</v>
      </c>
      <c r="J742" s="71">
        <v>45597</v>
      </c>
      <c r="L742">
        <v>12030</v>
      </c>
      <c r="N742" s="24">
        <f>IF($H742&gt;265,ROUND($H742*0.15,0),VLOOKUP($H742,'Office of Allowances Appendix B'!$A$1:$E$266,2,FALSE))</f>
        <v>9</v>
      </c>
      <c r="O742" s="24">
        <f>IF($H742&gt;265,ROUND($H742*0.25,0),VLOOKUP($H742,'Office of Allowances Appendix B'!$A$1:$E$266,3,FALSE))</f>
        <v>15</v>
      </c>
      <c r="P742" s="24">
        <f>IF($H742&gt;265,ROUND($H742*0.4,0),VLOOKUP($H742,'Office of Allowances Appendix B'!$A$1:$E$266,4,FALSE))</f>
        <v>24</v>
      </c>
      <c r="Q742" s="24">
        <f t="shared" si="53"/>
        <v>11</v>
      </c>
    </row>
    <row r="743" spans="1:17" x14ac:dyDescent="0.3">
      <c r="A743" t="s">
        <v>1453</v>
      </c>
      <c r="B743" t="s">
        <v>1520</v>
      </c>
      <c r="C743" t="s">
        <v>1521</v>
      </c>
      <c r="D743" t="s">
        <v>113</v>
      </c>
      <c r="E743" s="82">
        <v>45658</v>
      </c>
      <c r="F743" s="82">
        <v>46022</v>
      </c>
      <c r="G743">
        <v>113</v>
      </c>
      <c r="H743">
        <v>84</v>
      </c>
      <c r="I743">
        <f t="shared" si="52"/>
        <v>197</v>
      </c>
      <c r="J743" s="71">
        <v>45689</v>
      </c>
      <c r="L743">
        <v>11657</v>
      </c>
      <c r="N743" s="24">
        <f>IF($H743&gt;265,ROUND($H743*0.15,0),VLOOKUP($H743,'Office of Allowances Appendix B'!$A$1:$E$266,2,FALSE))</f>
        <v>13</v>
      </c>
      <c r="O743" s="24">
        <f>IF($H743&gt;265,ROUND($H743*0.25,0),VLOOKUP($H743,'Office of Allowances Appendix B'!$A$1:$E$266,3,FALSE))</f>
        <v>21</v>
      </c>
      <c r="P743" s="24">
        <f>IF($H743&gt;265,ROUND($H743*0.4,0),VLOOKUP($H743,'Office of Allowances Appendix B'!$A$1:$E$266,4,FALSE))</f>
        <v>33</v>
      </c>
      <c r="Q743" s="24">
        <f t="shared" si="53"/>
        <v>17</v>
      </c>
    </row>
    <row r="744" spans="1:17" x14ac:dyDescent="0.3">
      <c r="A744" t="s">
        <v>1453</v>
      </c>
      <c r="B744" t="s">
        <v>1522</v>
      </c>
      <c r="C744" t="s">
        <v>1523</v>
      </c>
      <c r="D744" t="s">
        <v>113</v>
      </c>
      <c r="E744" s="82">
        <v>45658</v>
      </c>
      <c r="F744" s="82">
        <v>46022</v>
      </c>
      <c r="G744">
        <v>160</v>
      </c>
      <c r="H744">
        <v>91</v>
      </c>
      <c r="I744">
        <f t="shared" si="52"/>
        <v>251</v>
      </c>
      <c r="J744" s="71">
        <v>45689</v>
      </c>
      <c r="L744">
        <v>11660</v>
      </c>
      <c r="N744" s="24">
        <f>IF($H744&gt;265,ROUND($H744*0.15,0),VLOOKUP($H744,'Office of Allowances Appendix B'!$A$1:$E$266,2,FALSE))</f>
        <v>14</v>
      </c>
      <c r="O744" s="24">
        <f>IF($H744&gt;265,ROUND($H744*0.25,0),VLOOKUP($H744,'Office of Allowances Appendix B'!$A$1:$E$266,3,FALSE))</f>
        <v>23</v>
      </c>
      <c r="P744" s="24">
        <f>IF($H744&gt;265,ROUND($H744*0.4,0),VLOOKUP($H744,'Office of Allowances Appendix B'!$A$1:$E$266,4,FALSE))</f>
        <v>36</v>
      </c>
      <c r="Q744" s="24">
        <f t="shared" si="53"/>
        <v>18</v>
      </c>
    </row>
    <row r="745" spans="1:17" x14ac:dyDescent="0.3">
      <c r="A745" t="s">
        <v>1453</v>
      </c>
      <c r="B745" t="s">
        <v>1524</v>
      </c>
      <c r="C745" t="s">
        <v>1525</v>
      </c>
      <c r="D745" t="s">
        <v>113</v>
      </c>
      <c r="E745" s="82">
        <v>45658</v>
      </c>
      <c r="F745" s="82">
        <v>46022</v>
      </c>
      <c r="G745">
        <v>120</v>
      </c>
      <c r="H745">
        <v>59</v>
      </c>
      <c r="I745">
        <f t="shared" si="52"/>
        <v>179</v>
      </c>
      <c r="J745" s="71">
        <v>36861</v>
      </c>
      <c r="L745">
        <v>11662</v>
      </c>
      <c r="N745" s="24">
        <f>IF($H745&gt;265,ROUND($H745*0.15,0),VLOOKUP($H745,'Office of Allowances Appendix B'!$A$1:$E$266,2,FALSE))</f>
        <v>9</v>
      </c>
      <c r="O745" s="24">
        <f>IF($H745&gt;265,ROUND($H745*0.25,0),VLOOKUP($H745,'Office of Allowances Appendix B'!$A$1:$E$266,3,FALSE))</f>
        <v>15</v>
      </c>
      <c r="P745" s="24">
        <f>IF($H745&gt;265,ROUND($H745*0.4,0),VLOOKUP($H745,'Office of Allowances Appendix B'!$A$1:$E$266,4,FALSE))</f>
        <v>24</v>
      </c>
      <c r="Q745" s="24">
        <f t="shared" si="53"/>
        <v>11</v>
      </c>
    </row>
    <row r="746" spans="1:17" x14ac:dyDescent="0.3">
      <c r="A746" t="s">
        <v>1453</v>
      </c>
      <c r="B746" t="s">
        <v>1526</v>
      </c>
      <c r="C746" t="s">
        <v>1527</v>
      </c>
      <c r="D746" t="s">
        <v>113</v>
      </c>
      <c r="E746" s="82">
        <v>45658</v>
      </c>
      <c r="F746" s="82">
        <v>46022</v>
      </c>
      <c r="G746">
        <v>80</v>
      </c>
      <c r="H746">
        <v>77</v>
      </c>
      <c r="I746">
        <f t="shared" si="52"/>
        <v>157</v>
      </c>
      <c r="J746" s="71">
        <v>45474</v>
      </c>
      <c r="L746">
        <v>10462</v>
      </c>
      <c r="N746" s="24">
        <f>IF($H746&gt;265,ROUND($H746*0.15,0),VLOOKUP($H746,'Office of Allowances Appendix B'!$A$1:$E$266,2,FALSE))</f>
        <v>12</v>
      </c>
      <c r="O746" s="24">
        <f>IF($H746&gt;265,ROUND($H746*0.25,0),VLOOKUP($H746,'Office of Allowances Appendix B'!$A$1:$E$266,3,FALSE))</f>
        <v>19</v>
      </c>
      <c r="P746" s="24">
        <f>IF($H746&gt;265,ROUND($H746*0.4,0),VLOOKUP($H746,'Office of Allowances Appendix B'!$A$1:$E$266,4,FALSE))</f>
        <v>31</v>
      </c>
      <c r="Q746" s="24">
        <f t="shared" si="53"/>
        <v>15</v>
      </c>
    </row>
    <row r="747" spans="1:17" x14ac:dyDescent="0.3">
      <c r="A747" t="s">
        <v>1453</v>
      </c>
      <c r="B747" t="s">
        <v>1528</v>
      </c>
      <c r="C747" t="s">
        <v>1529</v>
      </c>
      <c r="D747" t="s">
        <v>113</v>
      </c>
      <c r="E747" s="82">
        <v>45658</v>
      </c>
      <c r="F747" s="82">
        <v>46022</v>
      </c>
      <c r="G747">
        <v>193</v>
      </c>
      <c r="H747">
        <v>94</v>
      </c>
      <c r="I747">
        <f t="shared" si="52"/>
        <v>287</v>
      </c>
      <c r="J747" s="71">
        <v>45689</v>
      </c>
      <c r="L747">
        <v>10078</v>
      </c>
      <c r="N747" s="24">
        <f>IF($H747&gt;265,ROUND($H747*0.15,0),VLOOKUP($H747,'Office of Allowances Appendix B'!$A$1:$E$266,2,FALSE))</f>
        <v>14</v>
      </c>
      <c r="O747" s="24">
        <f>IF($H747&gt;265,ROUND($H747*0.25,0),VLOOKUP($H747,'Office of Allowances Appendix B'!$A$1:$E$266,3,FALSE))</f>
        <v>24</v>
      </c>
      <c r="P747" s="24">
        <f>IF($H747&gt;265,ROUND($H747*0.4,0),VLOOKUP($H747,'Office of Allowances Appendix B'!$A$1:$E$266,4,FALSE))</f>
        <v>37</v>
      </c>
      <c r="Q747" s="24">
        <f t="shared" si="53"/>
        <v>19</v>
      </c>
    </row>
    <row r="748" spans="1:17" x14ac:dyDescent="0.3">
      <c r="A748" t="s">
        <v>1453</v>
      </c>
      <c r="B748" t="s">
        <v>1530</v>
      </c>
      <c r="C748" t="s">
        <v>1531</v>
      </c>
      <c r="D748" t="s">
        <v>113</v>
      </c>
      <c r="E748" s="82">
        <v>45658</v>
      </c>
      <c r="F748" s="82">
        <v>46022</v>
      </c>
      <c r="G748">
        <v>281</v>
      </c>
      <c r="H748">
        <v>106</v>
      </c>
      <c r="I748">
        <f t="shared" si="52"/>
        <v>387</v>
      </c>
      <c r="J748" s="71">
        <v>45597</v>
      </c>
      <c r="L748">
        <v>15061</v>
      </c>
      <c r="N748" s="24">
        <f>IF($H748&gt;265,ROUND($H748*0.15,0),VLOOKUP($H748,'Office of Allowances Appendix B'!$A$1:$E$266,2,FALSE))</f>
        <v>16</v>
      </c>
      <c r="O748" s="24">
        <f>IF($H748&gt;265,ROUND($H748*0.25,0),VLOOKUP($H748,'Office of Allowances Appendix B'!$A$1:$E$266,3,FALSE))</f>
        <v>27</v>
      </c>
      <c r="P748" s="24">
        <f>IF($H748&gt;265,ROUND($H748*0.4,0),VLOOKUP($H748,'Office of Allowances Appendix B'!$A$1:$E$266,4,FALSE))</f>
        <v>42</v>
      </c>
      <c r="Q748" s="24">
        <f t="shared" si="53"/>
        <v>21</v>
      </c>
    </row>
    <row r="749" spans="1:17" x14ac:dyDescent="0.3">
      <c r="A749" t="s">
        <v>1453</v>
      </c>
      <c r="B749" t="s">
        <v>1532</v>
      </c>
      <c r="C749" t="s">
        <v>1533</v>
      </c>
      <c r="D749" t="s">
        <v>113</v>
      </c>
      <c r="E749" s="82">
        <v>45658</v>
      </c>
      <c r="F749" s="82">
        <v>46022</v>
      </c>
      <c r="G749">
        <v>120</v>
      </c>
      <c r="H749">
        <v>103</v>
      </c>
      <c r="I749">
        <f t="shared" si="52"/>
        <v>223</v>
      </c>
      <c r="J749" s="71">
        <v>45505</v>
      </c>
      <c r="L749">
        <v>10079</v>
      </c>
      <c r="N749" s="24">
        <f>IF($H749&gt;265,ROUND($H749*0.15,0),VLOOKUP($H749,'Office of Allowances Appendix B'!$A$1:$E$266,2,FALSE))</f>
        <v>15</v>
      </c>
      <c r="O749" s="24">
        <f>IF($H749&gt;265,ROUND($H749*0.25,0),VLOOKUP($H749,'Office of Allowances Appendix B'!$A$1:$E$266,3,FALSE))</f>
        <v>26</v>
      </c>
      <c r="P749" s="24">
        <f>IF($H749&gt;265,ROUND($H749*0.4,0),VLOOKUP($H749,'Office of Allowances Appendix B'!$A$1:$E$266,4,FALSE))</f>
        <v>41</v>
      </c>
      <c r="Q749" s="24">
        <f t="shared" si="53"/>
        <v>21</v>
      </c>
    </row>
    <row r="750" spans="1:17" x14ac:dyDescent="0.3">
      <c r="A750" t="s">
        <v>1453</v>
      </c>
      <c r="B750" t="s">
        <v>1534</v>
      </c>
      <c r="C750" t="s">
        <v>1535</v>
      </c>
      <c r="D750" t="s">
        <v>113</v>
      </c>
      <c r="E750" s="82">
        <v>45658</v>
      </c>
      <c r="F750" s="82">
        <v>46022</v>
      </c>
      <c r="G750">
        <v>171</v>
      </c>
      <c r="H750">
        <v>81</v>
      </c>
      <c r="I750">
        <f t="shared" si="52"/>
        <v>252</v>
      </c>
      <c r="J750" s="71">
        <v>45689</v>
      </c>
      <c r="L750">
        <v>11665</v>
      </c>
      <c r="N750" s="24">
        <f>IF($H750&gt;265,ROUND($H750*0.15,0),VLOOKUP($H750,'Office of Allowances Appendix B'!$A$1:$E$266,2,FALSE))</f>
        <v>12</v>
      </c>
      <c r="O750" s="24">
        <f>IF($H750&gt;265,ROUND($H750*0.25,0),VLOOKUP($H750,'Office of Allowances Appendix B'!$A$1:$E$266,3,FALSE))</f>
        <v>20</v>
      </c>
      <c r="P750" s="24">
        <f>IF($H750&gt;265,ROUND($H750*0.4,0),VLOOKUP($H750,'Office of Allowances Appendix B'!$A$1:$E$266,4,FALSE))</f>
        <v>33</v>
      </c>
      <c r="Q750" s="24">
        <f t="shared" si="53"/>
        <v>16</v>
      </c>
    </row>
    <row r="751" spans="1:17" x14ac:dyDescent="0.3">
      <c r="A751" t="s">
        <v>1536</v>
      </c>
      <c r="B751" t="s">
        <v>109</v>
      </c>
      <c r="C751" t="s">
        <v>1537</v>
      </c>
      <c r="D751" t="s">
        <v>113</v>
      </c>
      <c r="E751" s="82">
        <v>45658</v>
      </c>
      <c r="F751" s="82">
        <v>46022</v>
      </c>
      <c r="G751">
        <v>141</v>
      </c>
      <c r="H751">
        <v>85</v>
      </c>
      <c r="I751">
        <f t="shared" si="52"/>
        <v>226</v>
      </c>
      <c r="J751" s="71">
        <v>43466</v>
      </c>
      <c r="L751">
        <v>11868</v>
      </c>
      <c r="N751" s="24">
        <f>IF($H751&gt;265,ROUND($H751*0.15,0),VLOOKUP($H751,'Office of Allowances Appendix B'!$A$1:$E$266,2,FALSE))</f>
        <v>13</v>
      </c>
      <c r="O751" s="24">
        <f>IF($H751&gt;265,ROUND($H751*0.25,0),VLOOKUP($H751,'Office of Allowances Appendix B'!$A$1:$E$266,3,FALSE))</f>
        <v>21</v>
      </c>
      <c r="P751" s="24">
        <f>IF($H751&gt;265,ROUND($H751*0.4,0),VLOOKUP($H751,'Office of Allowances Appendix B'!$A$1:$E$266,4,FALSE))</f>
        <v>34</v>
      </c>
      <c r="Q751" s="24">
        <f t="shared" si="53"/>
        <v>17</v>
      </c>
    </row>
    <row r="752" spans="1:17" x14ac:dyDescent="0.3">
      <c r="A752" t="s">
        <v>1536</v>
      </c>
      <c r="B752" t="s">
        <v>1538</v>
      </c>
      <c r="C752" t="s">
        <v>1539</v>
      </c>
      <c r="D752" t="s">
        <v>113</v>
      </c>
      <c r="E752" s="82">
        <v>45658</v>
      </c>
      <c r="F752" s="82">
        <v>46022</v>
      </c>
      <c r="G752">
        <v>141</v>
      </c>
      <c r="H752">
        <v>85</v>
      </c>
      <c r="I752">
        <f t="shared" si="52"/>
        <v>226</v>
      </c>
      <c r="J752" s="71">
        <v>43466</v>
      </c>
      <c r="L752">
        <v>10800</v>
      </c>
      <c r="N752" s="24">
        <f>IF($H752&gt;265,ROUND($H752*0.15,0),VLOOKUP($H752,'Office of Allowances Appendix B'!$A$1:$E$266,2,FALSE))</f>
        <v>13</v>
      </c>
      <c r="O752" s="24">
        <f>IF($H752&gt;265,ROUND($H752*0.25,0),VLOOKUP($H752,'Office of Allowances Appendix B'!$A$1:$E$266,3,FALSE))</f>
        <v>21</v>
      </c>
      <c r="P752" s="24">
        <f>IF($H752&gt;265,ROUND($H752*0.4,0),VLOOKUP($H752,'Office of Allowances Appendix B'!$A$1:$E$266,4,FALSE))</f>
        <v>34</v>
      </c>
      <c r="Q752" s="24">
        <f t="shared" si="53"/>
        <v>17</v>
      </c>
    </row>
    <row r="753" spans="1:17" x14ac:dyDescent="0.3">
      <c r="A753" t="s">
        <v>1536</v>
      </c>
      <c r="B753" t="s">
        <v>1540</v>
      </c>
      <c r="C753" t="s">
        <v>1541</v>
      </c>
      <c r="D753" t="s">
        <v>113</v>
      </c>
      <c r="E753" s="82">
        <v>45658</v>
      </c>
      <c r="F753" s="82">
        <v>46022</v>
      </c>
      <c r="G753">
        <v>125</v>
      </c>
      <c r="H753">
        <v>84</v>
      </c>
      <c r="I753">
        <f t="shared" si="52"/>
        <v>209</v>
      </c>
      <c r="J753" s="71">
        <v>43466</v>
      </c>
      <c r="L753">
        <v>10801</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33</v>
      </c>
      <c r="Q753" s="24">
        <f t="shared" si="53"/>
        <v>17</v>
      </c>
    </row>
    <row r="754" spans="1:17" x14ac:dyDescent="0.3">
      <c r="A754" t="s">
        <v>1536</v>
      </c>
      <c r="B754" t="s">
        <v>1542</v>
      </c>
      <c r="C754" t="s">
        <v>1543</v>
      </c>
      <c r="D754" t="s">
        <v>113</v>
      </c>
      <c r="E754" s="82">
        <v>45658</v>
      </c>
      <c r="F754" s="82">
        <v>46022</v>
      </c>
      <c r="G754">
        <v>129</v>
      </c>
      <c r="H754">
        <v>98</v>
      </c>
      <c r="I754">
        <f t="shared" si="52"/>
        <v>227</v>
      </c>
      <c r="J754" s="71">
        <v>44958</v>
      </c>
      <c r="L754">
        <v>10802</v>
      </c>
      <c r="N754" s="24">
        <f>IF($H754&gt;265,ROUND($H754*0.15,0),VLOOKUP($H754,'Office of Allowances Appendix B'!$A$1:$E$266,2,FALSE))</f>
        <v>15</v>
      </c>
      <c r="O754" s="24">
        <f>IF($H754&gt;265,ROUND($H754*0.25,0),VLOOKUP($H754,'Office of Allowances Appendix B'!$A$1:$E$266,3,FALSE))</f>
        <v>25</v>
      </c>
      <c r="P754" s="24">
        <f>IF($H754&gt;265,ROUND($H754*0.4,0),VLOOKUP($H754,'Office of Allowances Appendix B'!$A$1:$E$266,4,FALSE))</f>
        <v>39</v>
      </c>
      <c r="Q754" s="24">
        <f t="shared" si="53"/>
        <v>19</v>
      </c>
    </row>
    <row r="755" spans="1:17" x14ac:dyDescent="0.3">
      <c r="A755" t="s">
        <v>1536</v>
      </c>
      <c r="B755" t="s">
        <v>1544</v>
      </c>
      <c r="C755" t="s">
        <v>1545</v>
      </c>
      <c r="D755" t="s">
        <v>113</v>
      </c>
      <c r="E755" s="82">
        <v>45658</v>
      </c>
      <c r="F755" s="82">
        <v>46022</v>
      </c>
      <c r="G755">
        <v>132</v>
      </c>
      <c r="H755">
        <v>85</v>
      </c>
      <c r="I755">
        <f t="shared" si="52"/>
        <v>217</v>
      </c>
      <c r="J755" s="71">
        <v>43466</v>
      </c>
      <c r="L755">
        <v>10803</v>
      </c>
      <c r="N755" s="24">
        <f>IF($H755&gt;265,ROUND($H755*0.15,0),VLOOKUP($H755,'Office of Allowances Appendix B'!$A$1:$E$266,2,FALSE))</f>
        <v>13</v>
      </c>
      <c r="O755" s="24">
        <f>IF($H755&gt;265,ROUND($H755*0.25,0),VLOOKUP($H755,'Office of Allowances Appendix B'!$A$1:$E$266,3,FALSE))</f>
        <v>21</v>
      </c>
      <c r="P755" s="24">
        <f>IF($H755&gt;265,ROUND($H755*0.4,0),VLOOKUP($H755,'Office of Allowances Appendix B'!$A$1:$E$266,4,FALSE))</f>
        <v>34</v>
      </c>
      <c r="Q755" s="24">
        <f t="shared" si="53"/>
        <v>17</v>
      </c>
    </row>
    <row r="756" spans="1:17" x14ac:dyDescent="0.3">
      <c r="A756" t="s">
        <v>1546</v>
      </c>
      <c r="B756" t="s">
        <v>109</v>
      </c>
      <c r="C756" t="s">
        <v>1547</v>
      </c>
      <c r="D756" t="s">
        <v>113</v>
      </c>
      <c r="E756" s="82">
        <v>45658</v>
      </c>
      <c r="F756" s="82">
        <v>46022</v>
      </c>
      <c r="G756">
        <v>154</v>
      </c>
      <c r="H756">
        <v>91</v>
      </c>
      <c r="I756">
        <f t="shared" si="52"/>
        <v>245</v>
      </c>
      <c r="J756" s="71">
        <v>45017</v>
      </c>
      <c r="L756">
        <v>11869</v>
      </c>
      <c r="N756" s="24">
        <f>IF($H756&gt;265,ROUND($H756*0.15,0),VLOOKUP($H756,'Office of Allowances Appendix B'!$A$1:$E$266,2,FALSE))</f>
        <v>14</v>
      </c>
      <c r="O756" s="24">
        <f>IF($H756&gt;265,ROUND($H756*0.25,0),VLOOKUP($H756,'Office of Allowances Appendix B'!$A$1:$E$266,3,FALSE))</f>
        <v>23</v>
      </c>
      <c r="P756" s="24">
        <f>IF($H756&gt;265,ROUND($H756*0.4,0),VLOOKUP($H756,'Office of Allowances Appendix B'!$A$1:$E$266,4,FALSE))</f>
        <v>36</v>
      </c>
      <c r="Q756" s="24">
        <f t="shared" si="53"/>
        <v>18</v>
      </c>
    </row>
    <row r="757" spans="1:17" x14ac:dyDescent="0.3">
      <c r="A757" t="s">
        <v>1546</v>
      </c>
      <c r="B757" t="s">
        <v>1548</v>
      </c>
      <c r="C757" t="s">
        <v>1549</v>
      </c>
      <c r="D757" t="s">
        <v>113</v>
      </c>
      <c r="E757" s="82">
        <v>45658</v>
      </c>
      <c r="F757" s="82">
        <v>46022</v>
      </c>
      <c r="G757">
        <v>154</v>
      </c>
      <c r="H757">
        <v>91</v>
      </c>
      <c r="I757">
        <f t="shared" si="52"/>
        <v>245</v>
      </c>
      <c r="J757" s="71">
        <v>45017</v>
      </c>
      <c r="L757">
        <v>10178</v>
      </c>
      <c r="N757" s="24">
        <f>IF($H757&gt;265,ROUND($H757*0.15,0),VLOOKUP($H757,'Office of Allowances Appendix B'!$A$1:$E$266,2,FALSE))</f>
        <v>14</v>
      </c>
      <c r="O757" s="24">
        <f>IF($H757&gt;265,ROUND($H757*0.25,0),VLOOKUP($H757,'Office of Allowances Appendix B'!$A$1:$E$266,3,FALSE))</f>
        <v>23</v>
      </c>
      <c r="P757" s="24">
        <f>IF($H757&gt;265,ROUND($H757*0.4,0),VLOOKUP($H757,'Office of Allowances Appendix B'!$A$1:$E$266,4,FALSE))</f>
        <v>36</v>
      </c>
      <c r="Q757" s="24">
        <f t="shared" si="53"/>
        <v>18</v>
      </c>
    </row>
    <row r="758" spans="1:17" x14ac:dyDescent="0.3">
      <c r="A758" t="s">
        <v>1550</v>
      </c>
      <c r="B758" t="s">
        <v>1551</v>
      </c>
      <c r="C758" t="s">
        <v>1552</v>
      </c>
      <c r="D758" t="s">
        <v>113</v>
      </c>
      <c r="E758" s="82">
        <v>45658</v>
      </c>
      <c r="F758" s="82">
        <v>46022</v>
      </c>
      <c r="G758">
        <v>388</v>
      </c>
      <c r="H758">
        <v>116</v>
      </c>
      <c r="I758">
        <f t="shared" si="52"/>
        <v>504</v>
      </c>
      <c r="J758" s="71">
        <v>45658</v>
      </c>
      <c r="L758">
        <v>11695</v>
      </c>
      <c r="N758" s="24">
        <f>IF($H758&gt;265,ROUND($H758*0.15,0),VLOOKUP($H758,'Office of Allowances Appendix B'!$A$1:$E$266,2,FALSE))</f>
        <v>17</v>
      </c>
      <c r="O758" s="24">
        <f>IF($H758&gt;265,ROUND($H758*0.25,0),VLOOKUP($H758,'Office of Allowances Appendix B'!$A$1:$E$266,3,FALSE))</f>
        <v>29</v>
      </c>
      <c r="P758" s="24">
        <f>IF($H758&gt;265,ROUND($H758*0.4,0),VLOOKUP($H758,'Office of Allowances Appendix B'!$A$1:$E$266,4,FALSE))</f>
        <v>47</v>
      </c>
      <c r="Q758" s="24">
        <f t="shared" si="53"/>
        <v>23</v>
      </c>
    </row>
    <row r="759" spans="1:17" x14ac:dyDescent="0.3">
      <c r="A759" t="s">
        <v>1553</v>
      </c>
      <c r="B759" t="s">
        <v>109</v>
      </c>
      <c r="C759" t="s">
        <v>1554</v>
      </c>
      <c r="D759" t="s">
        <v>113</v>
      </c>
      <c r="E759" s="82">
        <v>45658</v>
      </c>
      <c r="F759" s="82">
        <v>46022</v>
      </c>
      <c r="G759">
        <v>140</v>
      </c>
      <c r="H759">
        <v>66</v>
      </c>
      <c r="I759">
        <f t="shared" si="52"/>
        <v>206</v>
      </c>
      <c r="J759" s="71">
        <v>44958</v>
      </c>
      <c r="L759">
        <v>11798</v>
      </c>
      <c r="N759" s="24">
        <f>IF($H759&gt;265,ROUND($H759*0.15,0),VLOOKUP($H759,'Office of Allowances Appendix B'!$A$1:$E$266,2,FALSE))</f>
        <v>10</v>
      </c>
      <c r="O759" s="24">
        <f>IF($H759&gt;265,ROUND($H759*0.25,0),VLOOKUP($H759,'Office of Allowances Appendix B'!$A$1:$E$266,3,FALSE))</f>
        <v>17</v>
      </c>
      <c r="P759" s="24">
        <f>IF($H759&gt;265,ROUND($H759*0.4,0),VLOOKUP($H759,'Office of Allowances Appendix B'!$A$1:$E$266,4,FALSE))</f>
        <v>26</v>
      </c>
      <c r="Q759" s="24">
        <f t="shared" si="53"/>
        <v>13</v>
      </c>
    </row>
    <row r="760" spans="1:17" x14ac:dyDescent="0.3">
      <c r="A760" t="s">
        <v>1553</v>
      </c>
      <c r="B760" t="s">
        <v>1555</v>
      </c>
      <c r="C760" t="s">
        <v>1556</v>
      </c>
      <c r="D760" t="s">
        <v>113</v>
      </c>
      <c r="E760" s="82">
        <v>45658</v>
      </c>
      <c r="F760" s="82">
        <v>46022</v>
      </c>
      <c r="G760">
        <v>185</v>
      </c>
      <c r="H760">
        <v>85</v>
      </c>
      <c r="I760">
        <f t="shared" si="52"/>
        <v>270</v>
      </c>
      <c r="J760" s="71">
        <v>45323</v>
      </c>
      <c r="L760">
        <v>10294</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34</v>
      </c>
      <c r="Q760" s="24">
        <f t="shared" si="53"/>
        <v>17</v>
      </c>
    </row>
    <row r="761" spans="1:17" x14ac:dyDescent="0.3">
      <c r="A761" t="s">
        <v>1557</v>
      </c>
      <c r="B761" t="s">
        <v>109</v>
      </c>
      <c r="C761" t="s">
        <v>1558</v>
      </c>
      <c r="D761" t="s">
        <v>113</v>
      </c>
      <c r="E761" s="82">
        <v>45658</v>
      </c>
      <c r="F761" s="82">
        <v>46022</v>
      </c>
      <c r="G761">
        <v>205</v>
      </c>
      <c r="H761">
        <v>99</v>
      </c>
      <c r="I761">
        <f t="shared" si="52"/>
        <v>304</v>
      </c>
      <c r="J761" s="71">
        <v>45658</v>
      </c>
      <c r="L761">
        <v>13600</v>
      </c>
      <c r="N761" s="24">
        <f>IF($H761&gt;265,ROUND($H761*0.15,0),VLOOKUP($H761,'Office of Allowances Appendix B'!$A$1:$E$266,2,FALSE))</f>
        <v>15</v>
      </c>
      <c r="O761" s="24">
        <f>IF($H761&gt;265,ROUND($H761*0.25,0),VLOOKUP($H761,'Office of Allowances Appendix B'!$A$1:$E$266,3,FALSE))</f>
        <v>25</v>
      </c>
      <c r="P761" s="24">
        <f>IF($H761&gt;265,ROUND($H761*0.4,0),VLOOKUP($H761,'Office of Allowances Appendix B'!$A$1:$E$266,4,FALSE))</f>
        <v>40</v>
      </c>
      <c r="Q761" s="24">
        <f t="shared" si="53"/>
        <v>19</v>
      </c>
    </row>
    <row r="762" spans="1:17" x14ac:dyDescent="0.3">
      <c r="A762" t="s">
        <v>1557</v>
      </c>
      <c r="B762" t="s">
        <v>1559</v>
      </c>
      <c r="C762" t="s">
        <v>1560</v>
      </c>
      <c r="D762" t="s">
        <v>113</v>
      </c>
      <c r="E762" s="82">
        <v>45658</v>
      </c>
      <c r="F762" s="82">
        <v>46022</v>
      </c>
      <c r="G762">
        <v>205</v>
      </c>
      <c r="H762">
        <v>99</v>
      </c>
      <c r="I762">
        <f t="shared" si="52"/>
        <v>304</v>
      </c>
      <c r="J762" s="71">
        <v>45658</v>
      </c>
      <c r="L762">
        <v>13596</v>
      </c>
      <c r="N762" s="24">
        <f>IF($H762&gt;265,ROUND($H762*0.15,0),VLOOKUP($H762,'Office of Allowances Appendix B'!$A$1:$E$266,2,FALSE))</f>
        <v>15</v>
      </c>
      <c r="O762" s="24">
        <f>IF($H762&gt;265,ROUND($H762*0.25,0),VLOOKUP($H762,'Office of Allowances Appendix B'!$A$1:$E$266,3,FALSE))</f>
        <v>25</v>
      </c>
      <c r="P762" s="24">
        <f>IF($H762&gt;265,ROUND($H762*0.4,0),VLOOKUP($H762,'Office of Allowances Appendix B'!$A$1:$E$266,4,FALSE))</f>
        <v>40</v>
      </c>
      <c r="Q762" s="24">
        <f t="shared" si="53"/>
        <v>19</v>
      </c>
    </row>
    <row r="763" spans="1:17" x14ac:dyDescent="0.3">
      <c r="A763" t="s">
        <v>1561</v>
      </c>
      <c r="B763" t="s">
        <v>1562</v>
      </c>
      <c r="C763" t="s">
        <v>1563</v>
      </c>
      <c r="D763" t="s">
        <v>113</v>
      </c>
      <c r="E763" s="82">
        <v>45658</v>
      </c>
      <c r="F763" s="82">
        <v>46022</v>
      </c>
      <c r="G763">
        <v>131</v>
      </c>
      <c r="H763">
        <v>97</v>
      </c>
      <c r="I763">
        <f t="shared" si="52"/>
        <v>228</v>
      </c>
      <c r="J763" s="71">
        <v>45292</v>
      </c>
      <c r="L763">
        <v>19019</v>
      </c>
      <c r="N763" s="24">
        <f>IF($H763&gt;265,ROUND($H763*0.15,0),VLOOKUP($H763,'Office of Allowances Appendix B'!$A$1:$E$266,2,FALSE))</f>
        <v>15</v>
      </c>
      <c r="O763" s="24">
        <f>IF($H763&gt;265,ROUND($H763*0.25,0),VLOOKUP($H763,'Office of Allowances Appendix B'!$A$1:$E$266,3,FALSE))</f>
        <v>24</v>
      </c>
      <c r="P763" s="24">
        <f>IF($H763&gt;265,ROUND($H763*0.4,0),VLOOKUP($H763,'Office of Allowances Appendix B'!$A$1:$E$266,4,FALSE))</f>
        <v>39</v>
      </c>
      <c r="Q763" s="24">
        <f t="shared" si="53"/>
        <v>19</v>
      </c>
    </row>
    <row r="764" spans="1:17" x14ac:dyDescent="0.3">
      <c r="A764" t="s">
        <v>1564</v>
      </c>
      <c r="B764" t="s">
        <v>109</v>
      </c>
      <c r="C764" t="s">
        <v>1565</v>
      </c>
      <c r="D764" t="s">
        <v>113</v>
      </c>
      <c r="E764" s="82">
        <v>45658</v>
      </c>
      <c r="F764" s="82">
        <v>46022</v>
      </c>
      <c r="G764">
        <v>158</v>
      </c>
      <c r="H764">
        <v>65</v>
      </c>
      <c r="I764">
        <f t="shared" si="52"/>
        <v>223</v>
      </c>
      <c r="J764" s="71">
        <v>45689</v>
      </c>
      <c r="L764">
        <v>11896</v>
      </c>
      <c r="N764" s="24">
        <f>IF($H764&gt;265,ROUND($H764*0.15,0),VLOOKUP($H764,'Office of Allowances Appendix B'!$A$1:$E$266,2,FALSE))</f>
        <v>10</v>
      </c>
      <c r="O764" s="24">
        <f>IF($H764&gt;265,ROUND($H764*0.25,0),VLOOKUP($H764,'Office of Allowances Appendix B'!$A$1:$E$266,3,FALSE))</f>
        <v>16</v>
      </c>
      <c r="P764" s="24">
        <f>IF($H764&gt;265,ROUND($H764*0.4,0),VLOOKUP($H764,'Office of Allowances Appendix B'!$A$1:$E$266,4,FALSE))</f>
        <v>26</v>
      </c>
      <c r="Q764" s="24">
        <f t="shared" si="53"/>
        <v>13</v>
      </c>
    </row>
    <row r="765" spans="1:17" x14ac:dyDescent="0.3">
      <c r="A765" t="s">
        <v>1564</v>
      </c>
      <c r="B765" t="s">
        <v>1566</v>
      </c>
      <c r="C765" t="s">
        <v>1567</v>
      </c>
      <c r="D765" t="s">
        <v>113</v>
      </c>
      <c r="E765" s="82">
        <v>45658</v>
      </c>
      <c r="F765" s="82">
        <v>46022</v>
      </c>
      <c r="G765">
        <v>265</v>
      </c>
      <c r="H765">
        <v>98</v>
      </c>
      <c r="I765">
        <f t="shared" si="52"/>
        <v>363</v>
      </c>
      <c r="J765" s="71">
        <v>45658</v>
      </c>
      <c r="L765">
        <v>11399</v>
      </c>
      <c r="N765" s="24">
        <f>IF($H765&gt;265,ROUND($H765*0.15,0),VLOOKUP($H765,'Office of Allowances Appendix B'!$A$1:$E$266,2,FALSE))</f>
        <v>15</v>
      </c>
      <c r="O765" s="24">
        <f>IF($H765&gt;265,ROUND($H765*0.25,0),VLOOKUP($H765,'Office of Allowances Appendix B'!$A$1:$E$266,3,FALSE))</f>
        <v>25</v>
      </c>
      <c r="P765" s="24">
        <f>IF($H765&gt;265,ROUND($H765*0.4,0),VLOOKUP($H765,'Office of Allowances Appendix B'!$A$1:$E$266,4,FALSE))</f>
        <v>39</v>
      </c>
      <c r="Q765" s="24">
        <f t="shared" si="53"/>
        <v>19</v>
      </c>
    </row>
    <row r="766" spans="1:17" x14ac:dyDescent="0.3">
      <c r="A766" t="s">
        <v>1564</v>
      </c>
      <c r="B766" t="s">
        <v>1568</v>
      </c>
      <c r="C766" t="s">
        <v>1569</v>
      </c>
      <c r="D766" t="s">
        <v>113</v>
      </c>
      <c r="E766" s="82">
        <v>45658</v>
      </c>
      <c r="F766" s="82">
        <v>46022</v>
      </c>
      <c r="G766">
        <v>302</v>
      </c>
      <c r="H766">
        <v>128</v>
      </c>
      <c r="I766">
        <f t="shared" si="52"/>
        <v>430</v>
      </c>
      <c r="J766" s="71">
        <v>45689</v>
      </c>
      <c r="L766">
        <v>10352</v>
      </c>
      <c r="N766" s="24">
        <f>IF($H766&gt;265,ROUND($H766*0.15,0),VLOOKUP($H766,'Office of Allowances Appendix B'!$A$1:$E$266,2,FALSE))</f>
        <v>19</v>
      </c>
      <c r="O766" s="24">
        <f>IF($H766&gt;265,ROUND($H766*0.25,0),VLOOKUP($H766,'Office of Allowances Appendix B'!$A$1:$E$266,3,FALSE))</f>
        <v>32</v>
      </c>
      <c r="P766" s="24">
        <f>IF($H766&gt;265,ROUND($H766*0.4,0),VLOOKUP($H766,'Office of Allowances Appendix B'!$A$1:$E$266,4,FALSE))</f>
        <v>51</v>
      </c>
      <c r="Q766" s="24">
        <f t="shared" si="53"/>
        <v>26</v>
      </c>
    </row>
    <row r="767" spans="1:17" x14ac:dyDescent="0.3">
      <c r="A767" t="s">
        <v>1564</v>
      </c>
      <c r="B767" t="s">
        <v>1570</v>
      </c>
      <c r="C767" t="s">
        <v>1571</v>
      </c>
      <c r="D767" t="s">
        <v>113</v>
      </c>
      <c r="E767" s="82">
        <v>45658</v>
      </c>
      <c r="F767" s="82">
        <v>46022</v>
      </c>
      <c r="G767">
        <v>325</v>
      </c>
      <c r="H767">
        <v>132</v>
      </c>
      <c r="I767">
        <f t="shared" si="52"/>
        <v>457</v>
      </c>
      <c r="J767" s="71">
        <v>45658</v>
      </c>
      <c r="L767">
        <v>11401</v>
      </c>
      <c r="N767" s="24">
        <f>IF($H767&gt;265,ROUND($H767*0.15,0),VLOOKUP($H767,'Office of Allowances Appendix B'!$A$1:$E$266,2,FALSE))</f>
        <v>20</v>
      </c>
      <c r="O767" s="24">
        <f>IF($H767&gt;265,ROUND($H767*0.25,0),VLOOKUP($H767,'Office of Allowances Appendix B'!$A$1:$E$266,3,FALSE))</f>
        <v>33</v>
      </c>
      <c r="P767" s="24">
        <f>IF($H767&gt;265,ROUND($H767*0.4,0),VLOOKUP($H767,'Office of Allowances Appendix B'!$A$1:$E$266,4,FALSE))</f>
        <v>53</v>
      </c>
      <c r="Q767" s="24">
        <f t="shared" si="53"/>
        <v>26</v>
      </c>
    </row>
    <row r="768" spans="1:17" x14ac:dyDescent="0.3">
      <c r="A768" t="s">
        <v>1564</v>
      </c>
      <c r="B768" t="s">
        <v>1572</v>
      </c>
      <c r="C768" t="s">
        <v>1573</v>
      </c>
      <c r="D768" t="s">
        <v>113</v>
      </c>
      <c r="E768" s="82">
        <v>45658</v>
      </c>
      <c r="F768" s="82">
        <v>46022</v>
      </c>
      <c r="G768">
        <v>355</v>
      </c>
      <c r="H768">
        <v>141</v>
      </c>
      <c r="I768">
        <f t="shared" si="52"/>
        <v>496</v>
      </c>
      <c r="J768" s="71">
        <v>45658</v>
      </c>
      <c r="L768">
        <v>11032</v>
      </c>
      <c r="N768" s="24">
        <f>IF($H768&gt;265,ROUND($H768*0.15,0),VLOOKUP($H768,'Office of Allowances Appendix B'!$A$1:$E$266,2,FALSE))</f>
        <v>21</v>
      </c>
      <c r="O768" s="24">
        <f>IF($H768&gt;265,ROUND($H768*0.25,0),VLOOKUP($H768,'Office of Allowances Appendix B'!$A$1:$E$266,3,FALSE))</f>
        <v>35</v>
      </c>
      <c r="P768" s="24">
        <f>IF($H768&gt;265,ROUND($H768*0.4,0),VLOOKUP($H768,'Office of Allowances Appendix B'!$A$1:$E$266,4,FALSE))</f>
        <v>57</v>
      </c>
      <c r="Q768" s="24">
        <f t="shared" si="53"/>
        <v>28</v>
      </c>
    </row>
    <row r="769" spans="1:17" x14ac:dyDescent="0.3">
      <c r="A769" t="s">
        <v>1564</v>
      </c>
      <c r="B769" t="s">
        <v>1574</v>
      </c>
      <c r="C769" t="s">
        <v>1575</v>
      </c>
      <c r="D769" t="s">
        <v>113</v>
      </c>
      <c r="E769" s="82">
        <v>45658</v>
      </c>
      <c r="F769" s="82">
        <v>46022</v>
      </c>
      <c r="G769">
        <v>258</v>
      </c>
      <c r="H769">
        <v>131</v>
      </c>
      <c r="I769">
        <f t="shared" si="52"/>
        <v>389</v>
      </c>
      <c r="J769" s="71">
        <v>45658</v>
      </c>
      <c r="L769">
        <v>11404</v>
      </c>
      <c r="N769" s="24">
        <f>IF($H769&gt;265,ROUND($H769*0.15,0),VLOOKUP($H769,'Office of Allowances Appendix B'!$A$1:$E$266,2,FALSE))</f>
        <v>20</v>
      </c>
      <c r="O769" s="24">
        <f>IF($H769&gt;265,ROUND($H769*0.25,0),VLOOKUP($H769,'Office of Allowances Appendix B'!$A$1:$E$266,3,FALSE))</f>
        <v>33</v>
      </c>
      <c r="P769" s="24">
        <f>IF($H769&gt;265,ROUND($H769*0.4,0),VLOOKUP($H769,'Office of Allowances Appendix B'!$A$1:$E$266,4,FALSE))</f>
        <v>52</v>
      </c>
      <c r="Q769" s="24">
        <f t="shared" si="53"/>
        <v>26</v>
      </c>
    </row>
    <row r="770" spans="1:17" x14ac:dyDescent="0.3">
      <c r="A770" t="s">
        <v>1564</v>
      </c>
      <c r="B770" t="s">
        <v>1576</v>
      </c>
      <c r="C770" t="s">
        <v>1577</v>
      </c>
      <c r="D770" t="s">
        <v>113</v>
      </c>
      <c r="E770" s="82">
        <v>45658</v>
      </c>
      <c r="F770" s="82">
        <v>46022</v>
      </c>
      <c r="G770">
        <v>355</v>
      </c>
      <c r="H770">
        <v>149</v>
      </c>
      <c r="I770">
        <f t="shared" si="52"/>
        <v>504</v>
      </c>
      <c r="J770" s="71">
        <v>45658</v>
      </c>
      <c r="L770">
        <v>10351</v>
      </c>
      <c r="N770" s="24">
        <f>IF($H770&gt;265,ROUND($H770*0.15,0),VLOOKUP($H770,'Office of Allowances Appendix B'!$A$1:$E$266,2,FALSE))</f>
        <v>22</v>
      </c>
      <c r="O770" s="24">
        <f>IF($H770&gt;265,ROUND($H770*0.25,0),VLOOKUP($H770,'Office of Allowances Appendix B'!$A$1:$E$266,3,FALSE))</f>
        <v>37</v>
      </c>
      <c r="P770" s="24">
        <f>IF($H770&gt;265,ROUND($H770*0.4,0),VLOOKUP($H770,'Office of Allowances Appendix B'!$A$1:$E$266,4,FALSE))</f>
        <v>60</v>
      </c>
      <c r="Q770" s="24">
        <f t="shared" si="53"/>
        <v>30</v>
      </c>
    </row>
    <row r="771" spans="1:17" x14ac:dyDescent="0.3">
      <c r="A771" t="s">
        <v>1564</v>
      </c>
      <c r="B771" t="s">
        <v>1578</v>
      </c>
      <c r="C771" t="s">
        <v>1579</v>
      </c>
      <c r="D771" t="s">
        <v>113</v>
      </c>
      <c r="E771" s="82">
        <v>45658</v>
      </c>
      <c r="F771" s="82">
        <v>46022</v>
      </c>
      <c r="G771">
        <v>305</v>
      </c>
      <c r="H771">
        <v>162</v>
      </c>
      <c r="I771">
        <f t="shared" si="52"/>
        <v>467</v>
      </c>
      <c r="J771" s="71">
        <v>45658</v>
      </c>
      <c r="L771">
        <v>10353</v>
      </c>
      <c r="N771" s="24">
        <f>IF($H771&gt;265,ROUND($H771*0.15,0),VLOOKUP($H771,'Office of Allowances Appendix B'!$A$1:$E$266,2,FALSE))</f>
        <v>24</v>
      </c>
      <c r="O771" s="24">
        <f>IF($H771&gt;265,ROUND($H771*0.25,0),VLOOKUP($H771,'Office of Allowances Appendix B'!$A$1:$E$266,3,FALSE))</f>
        <v>41</v>
      </c>
      <c r="P771" s="24">
        <f>IF($H771&gt;265,ROUND($H771*0.4,0),VLOOKUP($H771,'Office of Allowances Appendix B'!$A$1:$E$266,4,FALSE))</f>
        <v>65</v>
      </c>
      <c r="Q771" s="24">
        <f t="shared" si="53"/>
        <v>32</v>
      </c>
    </row>
    <row r="772" spans="1:17" x14ac:dyDescent="0.3">
      <c r="A772" t="s">
        <v>1564</v>
      </c>
      <c r="B772" t="s">
        <v>1580</v>
      </c>
      <c r="C772" t="s">
        <v>1581</v>
      </c>
      <c r="D772" t="s">
        <v>113</v>
      </c>
      <c r="E772" s="82">
        <v>45658</v>
      </c>
      <c r="F772" s="82">
        <v>46022</v>
      </c>
      <c r="G772">
        <v>254</v>
      </c>
      <c r="H772">
        <v>133</v>
      </c>
      <c r="I772">
        <f t="shared" si="52"/>
        <v>387</v>
      </c>
      <c r="J772" s="71">
        <v>45658</v>
      </c>
      <c r="L772">
        <v>11405</v>
      </c>
      <c r="N772" s="24">
        <f>IF($H772&gt;265,ROUND($H772*0.15,0),VLOOKUP($H772,'Office of Allowances Appendix B'!$A$1:$E$266,2,FALSE))</f>
        <v>20</v>
      </c>
      <c r="O772" s="24">
        <f>IF($H772&gt;265,ROUND($H772*0.25,0),VLOOKUP($H772,'Office of Allowances Appendix B'!$A$1:$E$266,3,FALSE))</f>
        <v>33</v>
      </c>
      <c r="P772" s="24">
        <f>IF($H772&gt;265,ROUND($H772*0.4,0),VLOOKUP($H772,'Office of Allowances Appendix B'!$A$1:$E$266,4,FALSE))</f>
        <v>53</v>
      </c>
      <c r="Q772" s="24">
        <f t="shared" si="53"/>
        <v>27</v>
      </c>
    </row>
    <row r="773" spans="1:17" x14ac:dyDescent="0.3">
      <c r="A773" t="s">
        <v>1582</v>
      </c>
      <c r="B773" t="s">
        <v>109</v>
      </c>
      <c r="C773" t="s">
        <v>1583</v>
      </c>
      <c r="D773" t="s">
        <v>113</v>
      </c>
      <c r="E773" s="82">
        <v>45658</v>
      </c>
      <c r="F773" s="82">
        <v>46022</v>
      </c>
      <c r="G773">
        <v>189</v>
      </c>
      <c r="H773">
        <v>114</v>
      </c>
      <c r="I773">
        <f t="shared" si="52"/>
        <v>303</v>
      </c>
      <c r="J773" s="71">
        <v>41791</v>
      </c>
      <c r="L773">
        <v>11870</v>
      </c>
      <c r="N773" s="24">
        <f>IF($H773&gt;265,ROUND($H773*0.15,0),VLOOKUP($H773,'Office of Allowances Appendix B'!$A$1:$E$266,2,FALSE))</f>
        <v>17</v>
      </c>
      <c r="O773" s="24">
        <f>IF($H773&gt;265,ROUND($H773*0.25,0),VLOOKUP($H773,'Office of Allowances Appendix B'!$A$1:$E$266,3,FALSE))</f>
        <v>29</v>
      </c>
      <c r="P773" s="24">
        <f>IF($H773&gt;265,ROUND($H773*0.4,0),VLOOKUP($H773,'Office of Allowances Appendix B'!$A$1:$E$266,4,FALSE))</f>
        <v>45</v>
      </c>
      <c r="Q773" s="24">
        <f t="shared" si="53"/>
        <v>23</v>
      </c>
    </row>
    <row r="774" spans="1:17" x14ac:dyDescent="0.3">
      <c r="A774" t="s">
        <v>1582</v>
      </c>
      <c r="B774" t="s">
        <v>1584</v>
      </c>
      <c r="C774" t="s">
        <v>1585</v>
      </c>
      <c r="D774" t="s">
        <v>113</v>
      </c>
      <c r="E774" s="82">
        <v>45658</v>
      </c>
      <c r="F774" s="82">
        <v>46022</v>
      </c>
      <c r="G774">
        <v>220</v>
      </c>
      <c r="H774">
        <v>86</v>
      </c>
      <c r="I774">
        <f t="shared" si="52"/>
        <v>306</v>
      </c>
      <c r="J774" s="71">
        <v>44501</v>
      </c>
      <c r="L774">
        <v>10404</v>
      </c>
      <c r="N774" s="24">
        <f>IF($H774&gt;265,ROUND($H774*0.15,0),VLOOKUP($H774,'Office of Allowances Appendix B'!$A$1:$E$266,2,FALSE))</f>
        <v>13</v>
      </c>
      <c r="O774" s="24">
        <f>IF($H774&gt;265,ROUND($H774*0.25,0),VLOOKUP($H774,'Office of Allowances Appendix B'!$A$1:$E$266,3,FALSE))</f>
        <v>22</v>
      </c>
      <c r="P774" s="24">
        <f>IF($H774&gt;265,ROUND($H774*0.4,0),VLOOKUP($H774,'Office of Allowances Appendix B'!$A$1:$E$266,4,FALSE))</f>
        <v>34</v>
      </c>
      <c r="Q774" s="24">
        <f t="shared" ref="Q774" si="54">H774-SUM(N774:P774)</f>
        <v>17</v>
      </c>
    </row>
    <row r="775" spans="1:17" x14ac:dyDescent="0.3">
      <c r="A775" t="s">
        <v>1582</v>
      </c>
      <c r="B775" t="s">
        <v>1586</v>
      </c>
      <c r="C775" t="s">
        <v>1587</v>
      </c>
      <c r="D775" t="s">
        <v>113</v>
      </c>
      <c r="E775" s="82">
        <v>45658</v>
      </c>
      <c r="F775" s="82">
        <v>46022</v>
      </c>
      <c r="G775">
        <v>189</v>
      </c>
      <c r="H775">
        <v>114</v>
      </c>
      <c r="I775">
        <f t="shared" si="52"/>
        <v>303</v>
      </c>
      <c r="J775" s="71">
        <v>41791</v>
      </c>
      <c r="L775">
        <v>19020</v>
      </c>
      <c r="N775" s="24">
        <f>IF($H775&gt;265,ROUND($H775*0.15,0),VLOOKUP($H775,'Office of Allowances Appendix B'!$A$1:$E$266,2,FALSE))</f>
        <v>17</v>
      </c>
      <c r="O775" s="24">
        <f>IF($H775&gt;265,ROUND($H775*0.25,0),VLOOKUP($H775,'Office of Allowances Appendix B'!$A$1:$E$266,3,FALSE))</f>
        <v>29</v>
      </c>
      <c r="P775" s="24">
        <f>IF($H775&gt;265,ROUND($H775*0.4,0),VLOOKUP($H775,'Office of Allowances Appendix B'!$A$1:$E$266,4,FALSE))</f>
        <v>45</v>
      </c>
      <c r="Q775" s="24">
        <f t="shared" si="53"/>
        <v>23</v>
      </c>
    </row>
    <row r="776" spans="1:17" x14ac:dyDescent="0.3">
      <c r="A776" t="s">
        <v>1588</v>
      </c>
      <c r="B776" t="s">
        <v>109</v>
      </c>
      <c r="C776" t="s">
        <v>1589</v>
      </c>
      <c r="D776" t="s">
        <v>113</v>
      </c>
      <c r="E776" s="82">
        <v>45658</v>
      </c>
      <c r="F776" s="82">
        <v>46022</v>
      </c>
      <c r="G776">
        <v>138</v>
      </c>
      <c r="H776">
        <v>64</v>
      </c>
      <c r="I776">
        <f t="shared" si="52"/>
        <v>202</v>
      </c>
      <c r="J776" s="71">
        <v>45689</v>
      </c>
      <c r="L776">
        <v>11847</v>
      </c>
      <c r="N776" s="24">
        <f>IF($H776&gt;265,ROUND($H776*0.15,0),VLOOKUP($H776,'Office of Allowances Appendix B'!$A$1:$E$266,2,FALSE))</f>
        <v>10</v>
      </c>
      <c r="O776" s="24">
        <f>IF($H776&gt;265,ROUND($H776*0.25,0),VLOOKUP($H776,'Office of Allowances Appendix B'!$A$1:$E$266,3,FALSE))</f>
        <v>16</v>
      </c>
      <c r="P776" s="24">
        <f>IF($H776&gt;265,ROUND($H776*0.4,0),VLOOKUP($H776,'Office of Allowances Appendix B'!$A$1:$E$266,4,FALSE))</f>
        <v>25</v>
      </c>
      <c r="Q776" s="24">
        <f t="shared" si="53"/>
        <v>13</v>
      </c>
    </row>
    <row r="777" spans="1:17" x14ac:dyDescent="0.3">
      <c r="A777" t="s">
        <v>1588</v>
      </c>
      <c r="B777" t="s">
        <v>1590</v>
      </c>
      <c r="C777" t="s">
        <v>1591</v>
      </c>
      <c r="D777" t="s">
        <v>113</v>
      </c>
      <c r="E777" s="82">
        <v>45658</v>
      </c>
      <c r="F777" s="82">
        <v>46022</v>
      </c>
      <c r="G777">
        <v>74</v>
      </c>
      <c r="H777">
        <v>62</v>
      </c>
      <c r="I777">
        <f t="shared" si="52"/>
        <v>136</v>
      </c>
      <c r="J777" s="71">
        <v>45689</v>
      </c>
      <c r="L777">
        <v>12806</v>
      </c>
      <c r="N777" s="24">
        <f>IF($H777&gt;265,ROUND($H777*0.15,0),VLOOKUP($H777,'Office of Allowances Appendix B'!$A$1:$E$266,2,FALSE))</f>
        <v>9</v>
      </c>
      <c r="O777" s="24">
        <f>IF($H777&gt;265,ROUND($H777*0.25,0),VLOOKUP($H777,'Office of Allowances Appendix B'!$A$1:$E$266,3,FALSE))</f>
        <v>16</v>
      </c>
      <c r="P777" s="24">
        <f>IF($H777&gt;265,ROUND($H777*0.4,0),VLOOKUP($H777,'Office of Allowances Appendix B'!$A$1:$E$266,4,FALSE))</f>
        <v>25</v>
      </c>
      <c r="Q777" s="24">
        <f t="shared" si="53"/>
        <v>12</v>
      </c>
    </row>
    <row r="778" spans="1:17" x14ac:dyDescent="0.3">
      <c r="A778" t="s">
        <v>1588</v>
      </c>
      <c r="B778" t="s">
        <v>1592</v>
      </c>
      <c r="C778" t="s">
        <v>1593</v>
      </c>
      <c r="D778" t="s">
        <v>113</v>
      </c>
      <c r="E778" s="82">
        <v>45658</v>
      </c>
      <c r="F778" s="82">
        <v>46022</v>
      </c>
      <c r="G778">
        <v>87</v>
      </c>
      <c r="H778">
        <v>67</v>
      </c>
      <c r="I778">
        <f t="shared" si="52"/>
        <v>154</v>
      </c>
      <c r="J778" s="71">
        <v>45689</v>
      </c>
      <c r="L778">
        <v>19950</v>
      </c>
      <c r="N778" s="24">
        <f>IF($H778&gt;265,ROUND($H778*0.15,0),VLOOKUP($H778,'Office of Allowances Appendix B'!$A$1:$E$266,2,FALSE))</f>
        <v>10</v>
      </c>
      <c r="O778" s="24">
        <f>IF($H778&gt;265,ROUND($H778*0.25,0),VLOOKUP($H778,'Office of Allowances Appendix B'!$A$1:$E$266,3,FALSE))</f>
        <v>17</v>
      </c>
      <c r="P778" s="24">
        <f>IF($H778&gt;265,ROUND($H778*0.4,0),VLOOKUP($H778,'Office of Allowances Appendix B'!$A$1:$E$266,4,FALSE))</f>
        <v>27</v>
      </c>
      <c r="Q778" s="24">
        <f t="shared" si="53"/>
        <v>13</v>
      </c>
    </row>
    <row r="779" spans="1:17" x14ac:dyDescent="0.3">
      <c r="A779" t="s">
        <v>1588</v>
      </c>
      <c r="B779" t="s">
        <v>1594</v>
      </c>
      <c r="C779" t="s">
        <v>1595</v>
      </c>
      <c r="D779" t="s">
        <v>113</v>
      </c>
      <c r="E779" s="82">
        <v>45658</v>
      </c>
      <c r="F779" s="82">
        <v>46022</v>
      </c>
      <c r="G779">
        <v>87</v>
      </c>
      <c r="H779">
        <v>70</v>
      </c>
      <c r="I779">
        <f t="shared" si="52"/>
        <v>157</v>
      </c>
      <c r="J779" s="71">
        <v>45689</v>
      </c>
      <c r="L779">
        <v>15052</v>
      </c>
      <c r="N779" s="24">
        <f>IF($H779&gt;265,ROUND($H779*0.15,0),VLOOKUP($H779,'Office of Allowances Appendix B'!$A$1:$E$266,2,FALSE))</f>
        <v>11</v>
      </c>
      <c r="O779" s="24">
        <f>IF($H779&gt;265,ROUND($H779*0.25,0),VLOOKUP($H779,'Office of Allowances Appendix B'!$A$1:$E$266,3,FALSE))</f>
        <v>17</v>
      </c>
      <c r="P779" s="24">
        <f>IF($H779&gt;265,ROUND($H779*0.4,0),VLOOKUP($H779,'Office of Allowances Appendix B'!$A$1:$E$266,4,FALSE))</f>
        <v>28</v>
      </c>
      <c r="Q779" s="24">
        <f t="shared" si="53"/>
        <v>14</v>
      </c>
    </row>
    <row r="780" spans="1:17" x14ac:dyDescent="0.3">
      <c r="A780" t="s">
        <v>1588</v>
      </c>
      <c r="B780" t="s">
        <v>1596</v>
      </c>
      <c r="C780" t="s">
        <v>1597</v>
      </c>
      <c r="D780" t="s">
        <v>113</v>
      </c>
      <c r="E780" s="82">
        <v>45658</v>
      </c>
      <c r="F780" s="82">
        <v>46022</v>
      </c>
      <c r="G780">
        <v>119</v>
      </c>
      <c r="H780">
        <v>79</v>
      </c>
      <c r="I780">
        <f t="shared" si="52"/>
        <v>198</v>
      </c>
      <c r="J780" s="71">
        <v>45689</v>
      </c>
      <c r="L780">
        <v>10405</v>
      </c>
      <c r="N780" s="24">
        <f>IF($H780&gt;265,ROUND($H780*0.15,0),VLOOKUP($H780,'Office of Allowances Appendix B'!$A$1:$E$266,2,FALSE))</f>
        <v>12</v>
      </c>
      <c r="O780" s="24">
        <f>IF($H780&gt;265,ROUND($H780*0.25,0),VLOOKUP($H780,'Office of Allowances Appendix B'!$A$1:$E$266,3,FALSE))</f>
        <v>20</v>
      </c>
      <c r="P780" s="24">
        <f>IF($H780&gt;265,ROUND($H780*0.4,0),VLOOKUP($H780,'Office of Allowances Appendix B'!$A$1:$E$266,4,FALSE))</f>
        <v>32</v>
      </c>
      <c r="Q780" s="24">
        <f t="shared" si="53"/>
        <v>15</v>
      </c>
    </row>
    <row r="781" spans="1:17" x14ac:dyDescent="0.3">
      <c r="A781" t="s">
        <v>1598</v>
      </c>
      <c r="B781" t="s">
        <v>1599</v>
      </c>
      <c r="C781" t="s">
        <v>1600</v>
      </c>
      <c r="D781" t="s">
        <v>113</v>
      </c>
      <c r="E781" s="82">
        <v>45658</v>
      </c>
      <c r="F781" s="82">
        <v>46022</v>
      </c>
      <c r="G781">
        <v>247</v>
      </c>
      <c r="H781">
        <v>83</v>
      </c>
      <c r="I781">
        <f t="shared" si="52"/>
        <v>330</v>
      </c>
      <c r="J781" s="71">
        <v>45444</v>
      </c>
      <c r="L781">
        <v>11696</v>
      </c>
      <c r="N781" s="24">
        <f>IF($H781&gt;265,ROUND($H781*0.15,0),VLOOKUP($H781,'Office of Allowances Appendix B'!$A$1:$E$266,2,FALSE))</f>
        <v>12</v>
      </c>
      <c r="O781" s="24">
        <f>IF($H781&gt;265,ROUND($H781*0.25,0),VLOOKUP($H781,'Office of Allowances Appendix B'!$A$1:$E$266,3,FALSE))</f>
        <v>21</v>
      </c>
      <c r="P781" s="24">
        <f>IF($H781&gt;265,ROUND($H781*0.4,0),VLOOKUP($H781,'Office of Allowances Appendix B'!$A$1:$E$266,4,FALSE))</f>
        <v>33</v>
      </c>
      <c r="Q781" s="24">
        <f t="shared" si="53"/>
        <v>17</v>
      </c>
    </row>
    <row r="782" spans="1:17" x14ac:dyDescent="0.3">
      <c r="A782" t="s">
        <v>1601</v>
      </c>
      <c r="B782" t="s">
        <v>109</v>
      </c>
      <c r="C782" t="s">
        <v>1602</v>
      </c>
      <c r="D782" t="s">
        <v>113</v>
      </c>
      <c r="E782" s="82">
        <v>45658</v>
      </c>
      <c r="F782" s="82">
        <v>46022</v>
      </c>
      <c r="G782">
        <v>153</v>
      </c>
      <c r="H782">
        <v>90</v>
      </c>
      <c r="I782">
        <f t="shared" si="52"/>
        <v>243</v>
      </c>
      <c r="J782" s="71">
        <v>43405</v>
      </c>
      <c r="L782">
        <v>11814</v>
      </c>
      <c r="N782" s="24">
        <f>IF($H782&gt;265,ROUND($H782*0.15,0),VLOOKUP($H782,'Office of Allowances Appendix B'!$A$1:$E$266,2,FALSE))</f>
        <v>14</v>
      </c>
      <c r="O782" s="24">
        <f>IF($H782&gt;265,ROUND($H782*0.25,0),VLOOKUP($H782,'Office of Allowances Appendix B'!$A$1:$E$266,3,FALSE))</f>
        <v>22</v>
      </c>
      <c r="P782" s="24">
        <f>IF($H782&gt;265,ROUND($H782*0.4,0),VLOOKUP($H782,'Office of Allowances Appendix B'!$A$1:$E$266,4,FALSE))</f>
        <v>36</v>
      </c>
      <c r="Q782" s="24">
        <f t="shared" si="53"/>
        <v>18</v>
      </c>
    </row>
    <row r="783" spans="1:17" x14ac:dyDescent="0.3">
      <c r="A783" t="s">
        <v>1601</v>
      </c>
      <c r="B783" t="s">
        <v>1603</v>
      </c>
      <c r="C783" t="s">
        <v>1604</v>
      </c>
      <c r="D783" t="s">
        <v>113</v>
      </c>
      <c r="E783" s="82">
        <v>45658</v>
      </c>
      <c r="F783" s="82">
        <v>46022</v>
      </c>
      <c r="G783">
        <v>204</v>
      </c>
      <c r="H783">
        <v>105</v>
      </c>
      <c r="I783">
        <f t="shared" si="52"/>
        <v>309</v>
      </c>
      <c r="J783" s="71">
        <v>45658</v>
      </c>
      <c r="L783">
        <v>10355</v>
      </c>
      <c r="N783" s="24">
        <f>IF($H783&gt;265,ROUND($H783*0.15,0),VLOOKUP($H783,'Office of Allowances Appendix B'!$A$1:$E$266,2,FALSE))</f>
        <v>16</v>
      </c>
      <c r="O783" s="24">
        <f>IF($H783&gt;265,ROUND($H783*0.25,0),VLOOKUP($H783,'Office of Allowances Appendix B'!$A$1:$E$266,3,FALSE))</f>
        <v>26</v>
      </c>
      <c r="P783" s="24">
        <f>IF($H783&gt;265,ROUND($H783*0.4,0),VLOOKUP($H783,'Office of Allowances Appendix B'!$A$1:$E$266,4,FALSE))</f>
        <v>42</v>
      </c>
      <c r="Q783" s="24">
        <f t="shared" si="53"/>
        <v>21</v>
      </c>
    </row>
    <row r="784" spans="1:17" x14ac:dyDescent="0.3">
      <c r="A784" t="s">
        <v>1601</v>
      </c>
      <c r="B784" t="s">
        <v>1605</v>
      </c>
      <c r="C784" t="s">
        <v>1606</v>
      </c>
      <c r="D784" t="s">
        <v>113</v>
      </c>
      <c r="E784" s="82">
        <v>45658</v>
      </c>
      <c r="F784" s="82">
        <v>46022</v>
      </c>
      <c r="G784">
        <v>160</v>
      </c>
      <c r="H784">
        <v>113</v>
      </c>
      <c r="I784">
        <f t="shared" si="52"/>
        <v>273</v>
      </c>
      <c r="J784" s="71">
        <v>43405</v>
      </c>
      <c r="L784">
        <v>11034</v>
      </c>
      <c r="N784" s="24">
        <f>IF($H784&gt;265,ROUND($H784*0.15,0),VLOOKUP($H784,'Office of Allowances Appendix B'!$A$1:$E$266,2,FALSE))</f>
        <v>17</v>
      </c>
      <c r="O784" s="24">
        <f>IF($H784&gt;265,ROUND($H784*0.25,0),VLOOKUP($H784,'Office of Allowances Appendix B'!$A$1:$E$266,3,FALSE))</f>
        <v>28</v>
      </c>
      <c r="P784" s="24">
        <f>IF($H784&gt;265,ROUND($H784*0.4,0),VLOOKUP($H784,'Office of Allowances Appendix B'!$A$1:$E$266,4,FALSE))</f>
        <v>45</v>
      </c>
      <c r="Q784" s="24">
        <f t="shared" si="53"/>
        <v>23</v>
      </c>
    </row>
    <row r="785" spans="1:17" x14ac:dyDescent="0.3">
      <c r="A785" t="s">
        <v>1607</v>
      </c>
      <c r="B785" t="s">
        <v>109</v>
      </c>
      <c r="C785" t="s">
        <v>1608</v>
      </c>
      <c r="D785" t="s">
        <v>113</v>
      </c>
      <c r="E785" s="82">
        <v>45658</v>
      </c>
      <c r="F785" s="82">
        <v>46022</v>
      </c>
      <c r="G785">
        <v>171</v>
      </c>
      <c r="H785">
        <v>107</v>
      </c>
      <c r="I785">
        <f t="shared" si="52"/>
        <v>278</v>
      </c>
      <c r="J785" s="71">
        <v>45658</v>
      </c>
      <c r="L785">
        <v>11776</v>
      </c>
      <c r="N785" s="24">
        <f>IF($H785&gt;265,ROUND($H785*0.15,0),VLOOKUP($H785,'Office of Allowances Appendix B'!$A$1:$E$266,2,FALSE))</f>
        <v>16</v>
      </c>
      <c r="O785" s="24">
        <f>IF($H785&gt;265,ROUND($H785*0.25,0),VLOOKUP($H785,'Office of Allowances Appendix B'!$A$1:$E$266,3,FALSE))</f>
        <v>27</v>
      </c>
      <c r="P785" s="24">
        <f>IF($H785&gt;265,ROUND($H785*0.4,0),VLOOKUP($H785,'Office of Allowances Appendix B'!$A$1:$E$266,4,FALSE))</f>
        <v>43</v>
      </c>
      <c r="Q785" s="24">
        <f t="shared" si="53"/>
        <v>21</v>
      </c>
    </row>
    <row r="786" spans="1:17" x14ac:dyDescent="0.3">
      <c r="A786" t="s">
        <v>1607</v>
      </c>
      <c r="B786" t="s">
        <v>1609</v>
      </c>
      <c r="C786" t="s">
        <v>1610</v>
      </c>
      <c r="D786" t="s">
        <v>113</v>
      </c>
      <c r="E786" s="82">
        <v>45658</v>
      </c>
      <c r="F786" s="82">
        <v>46022</v>
      </c>
      <c r="G786">
        <v>405</v>
      </c>
      <c r="H786">
        <v>170</v>
      </c>
      <c r="I786">
        <f t="shared" si="52"/>
        <v>575</v>
      </c>
      <c r="J786" s="71">
        <v>45658</v>
      </c>
      <c r="L786">
        <v>10180</v>
      </c>
      <c r="N786" s="24">
        <f>IF($H786&gt;265,ROUND($H786*0.15,0),VLOOKUP($H786,'Office of Allowances Appendix B'!$A$1:$E$266,2,FALSE))</f>
        <v>26</v>
      </c>
      <c r="O786" s="24">
        <f>IF($H786&gt;265,ROUND($H786*0.25,0),VLOOKUP($H786,'Office of Allowances Appendix B'!$A$1:$E$266,3,FALSE))</f>
        <v>42</v>
      </c>
      <c r="P786" s="24">
        <f>IF($H786&gt;265,ROUND($H786*0.4,0),VLOOKUP($H786,'Office of Allowances Appendix B'!$A$1:$E$266,4,FALSE))</f>
        <v>68</v>
      </c>
      <c r="Q786" s="24">
        <f t="shared" si="53"/>
        <v>34</v>
      </c>
    </row>
    <row r="787" spans="1:17" x14ac:dyDescent="0.3">
      <c r="A787" t="s">
        <v>1607</v>
      </c>
      <c r="B787" t="s">
        <v>1611</v>
      </c>
      <c r="C787" t="s">
        <v>1612</v>
      </c>
      <c r="D787" t="s">
        <v>113</v>
      </c>
      <c r="E787" s="82">
        <v>45658</v>
      </c>
      <c r="F787" s="82">
        <v>46022</v>
      </c>
      <c r="G787">
        <v>145</v>
      </c>
      <c r="H787">
        <v>108</v>
      </c>
      <c r="I787">
        <f t="shared" si="52"/>
        <v>253</v>
      </c>
      <c r="J787" s="71">
        <v>45658</v>
      </c>
      <c r="L787">
        <v>11513</v>
      </c>
      <c r="N787" s="24">
        <f>IF($H787&gt;265,ROUND($H787*0.15,0),VLOOKUP($H787,'Office of Allowances Appendix B'!$A$1:$E$266,2,FALSE))</f>
        <v>16</v>
      </c>
      <c r="O787" s="24">
        <f>IF($H787&gt;265,ROUND($H787*0.25,0),VLOOKUP($H787,'Office of Allowances Appendix B'!$A$1:$E$266,3,FALSE))</f>
        <v>27</v>
      </c>
      <c r="P787" s="24">
        <f>IF($H787&gt;265,ROUND($H787*0.4,0),VLOOKUP($H787,'Office of Allowances Appendix B'!$A$1:$E$266,4,FALSE))</f>
        <v>43</v>
      </c>
      <c r="Q787" s="24">
        <f t="shared" si="53"/>
        <v>22</v>
      </c>
    </row>
    <row r="788" spans="1:17" x14ac:dyDescent="0.3">
      <c r="A788" t="s">
        <v>1607</v>
      </c>
      <c r="B788" t="s">
        <v>1613</v>
      </c>
      <c r="C788" t="s">
        <v>1614</v>
      </c>
      <c r="D788" t="s">
        <v>113</v>
      </c>
      <c r="E788" s="82">
        <v>45658</v>
      </c>
      <c r="F788" s="82">
        <v>46022</v>
      </c>
      <c r="G788">
        <v>209</v>
      </c>
      <c r="H788">
        <v>125</v>
      </c>
      <c r="I788">
        <f t="shared" si="52"/>
        <v>334</v>
      </c>
      <c r="J788" s="71">
        <v>45658</v>
      </c>
      <c r="L788">
        <v>13545</v>
      </c>
      <c r="N788" s="24">
        <f>IF($H788&gt;265,ROUND($H788*0.15,0),VLOOKUP($H788,'Office of Allowances Appendix B'!$A$1:$E$266,2,FALSE))</f>
        <v>19</v>
      </c>
      <c r="O788" s="24">
        <f>IF($H788&gt;265,ROUND($H788*0.25,0),VLOOKUP($H788,'Office of Allowances Appendix B'!$A$1:$E$266,3,FALSE))</f>
        <v>31</v>
      </c>
      <c r="P788" s="24">
        <f>IF($H788&gt;265,ROUND($H788*0.4,0),VLOOKUP($H788,'Office of Allowances Appendix B'!$A$1:$E$266,4,FALSE))</f>
        <v>50</v>
      </c>
      <c r="Q788" s="24">
        <f t="shared" si="53"/>
        <v>25</v>
      </c>
    </row>
    <row r="789" spans="1:17" x14ac:dyDescent="0.3">
      <c r="A789" t="s">
        <v>1607</v>
      </c>
      <c r="B789" t="s">
        <v>1615</v>
      </c>
      <c r="C789" t="s">
        <v>1616</v>
      </c>
      <c r="D789" t="s">
        <v>113</v>
      </c>
      <c r="E789" s="82">
        <v>45658</v>
      </c>
      <c r="F789" s="82">
        <v>46022</v>
      </c>
      <c r="G789">
        <v>160</v>
      </c>
      <c r="H789">
        <v>116</v>
      </c>
      <c r="I789">
        <f t="shared" si="52"/>
        <v>276</v>
      </c>
      <c r="J789" s="71">
        <v>45658</v>
      </c>
      <c r="L789">
        <v>11519</v>
      </c>
      <c r="N789" s="24">
        <f>IF($H789&gt;265,ROUND($H789*0.15,0),VLOOKUP($H789,'Office of Allowances Appendix B'!$A$1:$E$266,2,FALSE))</f>
        <v>17</v>
      </c>
      <c r="O789" s="24">
        <f>IF($H789&gt;265,ROUND($H789*0.25,0),VLOOKUP($H789,'Office of Allowances Appendix B'!$A$1:$E$266,3,FALSE))</f>
        <v>29</v>
      </c>
      <c r="P789" s="24">
        <f>IF($H789&gt;265,ROUND($H789*0.4,0),VLOOKUP($H789,'Office of Allowances Appendix B'!$A$1:$E$266,4,FALSE))</f>
        <v>47</v>
      </c>
      <c r="Q789" s="24">
        <f t="shared" si="53"/>
        <v>23</v>
      </c>
    </row>
    <row r="790" spans="1:17" x14ac:dyDescent="0.3">
      <c r="A790" t="s">
        <v>1607</v>
      </c>
      <c r="B790" t="s">
        <v>1617</v>
      </c>
      <c r="C790" t="s">
        <v>1618</v>
      </c>
      <c r="D790" t="s">
        <v>113</v>
      </c>
      <c r="E790" s="82">
        <v>45658</v>
      </c>
      <c r="F790" s="82">
        <v>46022</v>
      </c>
      <c r="G790">
        <v>278</v>
      </c>
      <c r="H790">
        <v>148</v>
      </c>
      <c r="I790">
        <f t="shared" si="52"/>
        <v>426</v>
      </c>
      <c r="J790" s="71">
        <v>45658</v>
      </c>
      <c r="L790">
        <v>11510</v>
      </c>
      <c r="N790" s="24">
        <f>IF($H790&gt;265,ROUND($H790*0.15,0),VLOOKUP($H790,'Office of Allowances Appendix B'!$A$1:$E$266,2,FALSE))</f>
        <v>22</v>
      </c>
      <c r="O790" s="24">
        <f>IF($H790&gt;265,ROUND($H790*0.25,0),VLOOKUP($H790,'Office of Allowances Appendix B'!$A$1:$E$266,3,FALSE))</f>
        <v>37</v>
      </c>
      <c r="P790" s="24">
        <f>IF($H790&gt;265,ROUND($H790*0.4,0),VLOOKUP($H790,'Office of Allowances Appendix B'!$A$1:$E$266,4,FALSE))</f>
        <v>59</v>
      </c>
      <c r="Q790" s="24">
        <f t="shared" si="53"/>
        <v>30</v>
      </c>
    </row>
    <row r="791" spans="1:17" x14ac:dyDescent="0.3">
      <c r="A791" t="s">
        <v>1607</v>
      </c>
      <c r="B791" t="s">
        <v>1619</v>
      </c>
      <c r="C791" t="s">
        <v>1620</v>
      </c>
      <c r="D791" t="s">
        <v>113</v>
      </c>
      <c r="E791" s="82">
        <v>45658</v>
      </c>
      <c r="F791" s="82">
        <v>46022</v>
      </c>
      <c r="G791">
        <v>177</v>
      </c>
      <c r="H791">
        <v>96</v>
      </c>
      <c r="I791">
        <f t="shared" si="52"/>
        <v>273</v>
      </c>
      <c r="J791" s="71">
        <v>45658</v>
      </c>
      <c r="L791">
        <v>11520</v>
      </c>
      <c r="N791" s="24">
        <f>IF($H791&gt;265,ROUND($H791*0.15,0),VLOOKUP($H791,'Office of Allowances Appendix B'!$A$1:$E$266,2,FALSE))</f>
        <v>14</v>
      </c>
      <c r="O791" s="24">
        <f>IF($H791&gt;265,ROUND($H791*0.25,0),VLOOKUP($H791,'Office of Allowances Appendix B'!$A$1:$E$266,3,FALSE))</f>
        <v>24</v>
      </c>
      <c r="P791" s="24">
        <f>IF($H791&gt;265,ROUND($H791*0.4,0),VLOOKUP($H791,'Office of Allowances Appendix B'!$A$1:$E$266,4,FALSE))</f>
        <v>39</v>
      </c>
      <c r="Q791" s="24">
        <f t="shared" si="53"/>
        <v>19</v>
      </c>
    </row>
    <row r="792" spans="1:17" x14ac:dyDescent="0.3">
      <c r="A792" t="s">
        <v>1607</v>
      </c>
      <c r="B792" t="s">
        <v>1621</v>
      </c>
      <c r="C792" t="s">
        <v>1622</v>
      </c>
      <c r="D792" t="s">
        <v>113</v>
      </c>
      <c r="E792" s="82">
        <v>45658</v>
      </c>
      <c r="F792" s="82">
        <v>46022</v>
      </c>
      <c r="G792">
        <v>263</v>
      </c>
      <c r="H792">
        <v>140</v>
      </c>
      <c r="I792">
        <f t="shared" si="52"/>
        <v>403</v>
      </c>
      <c r="J792" s="71">
        <v>45658</v>
      </c>
      <c r="K792">
        <v>7</v>
      </c>
      <c r="L792">
        <v>11515</v>
      </c>
      <c r="N792" s="24">
        <f>IF($H792&gt;265,ROUND($H792*0.15,0),VLOOKUP($H792,'Office of Allowances Appendix B'!$A$1:$E$266,2,FALSE))</f>
        <v>21</v>
      </c>
      <c r="O792" s="24">
        <f>IF($H792&gt;265,ROUND($H792*0.25,0),VLOOKUP($H792,'Office of Allowances Appendix B'!$A$1:$E$266,3,FALSE))</f>
        <v>35</v>
      </c>
      <c r="P792" s="24">
        <f>IF($H792&gt;265,ROUND($H792*0.4,0),VLOOKUP($H792,'Office of Allowances Appendix B'!$A$1:$E$266,4,FALSE))</f>
        <v>56</v>
      </c>
      <c r="Q792" s="24">
        <f t="shared" si="53"/>
        <v>28</v>
      </c>
    </row>
    <row r="793" spans="1:17" x14ac:dyDescent="0.3">
      <c r="A793" t="s">
        <v>1607</v>
      </c>
      <c r="B793" t="s">
        <v>1623</v>
      </c>
      <c r="C793" t="s">
        <v>1624</v>
      </c>
      <c r="D793" t="s">
        <v>113</v>
      </c>
      <c r="E793" s="82">
        <v>45658</v>
      </c>
      <c r="F793" s="82">
        <v>46022</v>
      </c>
      <c r="G793">
        <v>263</v>
      </c>
      <c r="H793">
        <v>140</v>
      </c>
      <c r="I793">
        <f t="shared" si="52"/>
        <v>403</v>
      </c>
      <c r="J793" s="71">
        <v>45658</v>
      </c>
      <c r="K793">
        <v>7</v>
      </c>
      <c r="L793">
        <v>10181</v>
      </c>
      <c r="N793" s="24">
        <f>IF($H793&gt;265,ROUND($H793*0.15,0),VLOOKUP($H793,'Office of Allowances Appendix B'!$A$1:$E$266,2,FALSE))</f>
        <v>21</v>
      </c>
      <c r="O793" s="24">
        <f>IF($H793&gt;265,ROUND($H793*0.25,0),VLOOKUP($H793,'Office of Allowances Appendix B'!$A$1:$E$266,3,FALSE))</f>
        <v>35</v>
      </c>
      <c r="P793" s="24">
        <f>IF($H793&gt;265,ROUND($H793*0.4,0),VLOOKUP($H793,'Office of Allowances Appendix B'!$A$1:$E$266,4,FALSE))</f>
        <v>56</v>
      </c>
      <c r="Q793" s="24">
        <f t="shared" si="53"/>
        <v>28</v>
      </c>
    </row>
    <row r="794" spans="1:17" x14ac:dyDescent="0.3">
      <c r="A794" t="s">
        <v>1607</v>
      </c>
      <c r="B794" t="s">
        <v>1625</v>
      </c>
      <c r="C794" t="s">
        <v>1626</v>
      </c>
      <c r="D794" t="s">
        <v>113</v>
      </c>
      <c r="E794" s="82">
        <v>45658</v>
      </c>
      <c r="F794" s="82">
        <v>46022</v>
      </c>
      <c r="G794">
        <v>323</v>
      </c>
      <c r="H794">
        <v>172</v>
      </c>
      <c r="I794">
        <f t="shared" si="52"/>
        <v>495</v>
      </c>
      <c r="J794" s="71">
        <v>45658</v>
      </c>
      <c r="L794">
        <v>10938</v>
      </c>
      <c r="N794" s="24">
        <f>IF($H794&gt;265,ROUND($H794*0.15,0),VLOOKUP($H794,'Office of Allowances Appendix B'!$A$1:$E$266,2,FALSE))</f>
        <v>26</v>
      </c>
      <c r="O794" s="24">
        <f>IF($H794&gt;265,ROUND($H794*0.25,0),VLOOKUP($H794,'Office of Allowances Appendix B'!$A$1:$E$266,3,FALSE))</f>
        <v>43</v>
      </c>
      <c r="P794" s="24">
        <f>IF($H794&gt;265,ROUND($H794*0.4,0),VLOOKUP($H794,'Office of Allowances Appendix B'!$A$1:$E$266,4,FALSE))</f>
        <v>69</v>
      </c>
      <c r="Q794" s="24">
        <f t="shared" si="53"/>
        <v>34</v>
      </c>
    </row>
    <row r="795" spans="1:17" x14ac:dyDescent="0.3">
      <c r="A795" t="s">
        <v>1607</v>
      </c>
      <c r="B795" t="s">
        <v>1627</v>
      </c>
      <c r="C795" t="s">
        <v>1628</v>
      </c>
      <c r="D795" t="s">
        <v>113</v>
      </c>
      <c r="E795" s="82">
        <v>45658</v>
      </c>
      <c r="F795" s="82">
        <v>46022</v>
      </c>
      <c r="G795">
        <v>259</v>
      </c>
      <c r="H795">
        <v>157</v>
      </c>
      <c r="I795">
        <f t="shared" si="52"/>
        <v>416</v>
      </c>
      <c r="J795" s="71">
        <v>45658</v>
      </c>
      <c r="L795">
        <v>10179</v>
      </c>
      <c r="N795" s="24">
        <f>IF($H795&gt;265,ROUND($H795*0.15,0),VLOOKUP($H795,'Office of Allowances Appendix B'!$A$1:$E$266,2,FALSE))</f>
        <v>24</v>
      </c>
      <c r="O795" s="24">
        <f>IF($H795&gt;265,ROUND($H795*0.25,0),VLOOKUP($H795,'Office of Allowances Appendix B'!$A$1:$E$266,3,FALSE))</f>
        <v>39</v>
      </c>
      <c r="P795" s="24">
        <f>IF($H795&gt;265,ROUND($H795*0.4,0),VLOOKUP($H795,'Office of Allowances Appendix B'!$A$1:$E$266,4,FALSE))</f>
        <v>63</v>
      </c>
      <c r="Q795" s="24">
        <f t="shared" si="53"/>
        <v>31</v>
      </c>
    </row>
    <row r="796" spans="1:17" x14ac:dyDescent="0.3">
      <c r="A796" t="s">
        <v>1607</v>
      </c>
      <c r="B796" t="s">
        <v>1629</v>
      </c>
      <c r="C796" t="s">
        <v>1630</v>
      </c>
      <c r="D796" t="s">
        <v>113</v>
      </c>
      <c r="E796" s="82">
        <v>45658</v>
      </c>
      <c r="F796" s="82">
        <v>46022</v>
      </c>
      <c r="G796">
        <v>152</v>
      </c>
      <c r="H796">
        <v>108</v>
      </c>
      <c r="I796">
        <f t="shared" si="52"/>
        <v>260</v>
      </c>
      <c r="J796" s="71">
        <v>45658</v>
      </c>
      <c r="L796">
        <v>11521</v>
      </c>
      <c r="N796" s="24">
        <f>IF($H796&gt;265,ROUND($H796*0.15,0),VLOOKUP($H796,'Office of Allowances Appendix B'!$A$1:$E$266,2,FALSE))</f>
        <v>16</v>
      </c>
      <c r="O796" s="24">
        <f>IF($H796&gt;265,ROUND($H796*0.25,0),VLOOKUP($H796,'Office of Allowances Appendix B'!$A$1:$E$266,3,FALSE))</f>
        <v>27</v>
      </c>
      <c r="P796" s="24">
        <f>IF($H796&gt;265,ROUND($H796*0.4,0),VLOOKUP($H796,'Office of Allowances Appendix B'!$A$1:$E$266,4,FALSE))</f>
        <v>43</v>
      </c>
      <c r="Q796" s="24">
        <f t="shared" si="53"/>
        <v>22</v>
      </c>
    </row>
    <row r="797" spans="1:17" x14ac:dyDescent="0.3">
      <c r="A797" t="s">
        <v>1631</v>
      </c>
      <c r="B797" t="s">
        <v>1632</v>
      </c>
      <c r="C797" t="s">
        <v>1633</v>
      </c>
      <c r="D797" t="s">
        <v>113</v>
      </c>
      <c r="E797" s="82">
        <v>45658</v>
      </c>
      <c r="F797" s="82">
        <v>46022</v>
      </c>
      <c r="G797">
        <v>192</v>
      </c>
      <c r="H797">
        <v>97</v>
      </c>
      <c r="I797">
        <f t="shared" ref="I797:I862" si="55">G797+H797</f>
        <v>289</v>
      </c>
      <c r="J797" s="71">
        <v>39630</v>
      </c>
      <c r="L797">
        <v>11697</v>
      </c>
      <c r="N797" s="24">
        <f>IF($H797&gt;265,ROUND($H797*0.15,0),VLOOKUP($H797,'Office of Allowances Appendix B'!$A$1:$E$266,2,FALSE))</f>
        <v>15</v>
      </c>
      <c r="O797" s="24">
        <f>IF($H797&gt;265,ROUND($H797*0.25,0),VLOOKUP($H797,'Office of Allowances Appendix B'!$A$1:$E$266,3,FALSE))</f>
        <v>24</v>
      </c>
      <c r="P797" s="24">
        <f>IF($H797&gt;265,ROUND($H797*0.4,0),VLOOKUP($H797,'Office of Allowances Appendix B'!$A$1:$E$266,4,FALSE))</f>
        <v>39</v>
      </c>
      <c r="Q797" s="24">
        <f t="shared" si="53"/>
        <v>19</v>
      </c>
    </row>
    <row r="798" spans="1:17" x14ac:dyDescent="0.3">
      <c r="A798" t="s">
        <v>1634</v>
      </c>
      <c r="B798" t="s">
        <v>109</v>
      </c>
      <c r="C798" t="s">
        <v>1635</v>
      </c>
      <c r="D798" t="s">
        <v>113</v>
      </c>
      <c r="E798" s="82">
        <v>45658</v>
      </c>
      <c r="F798" s="82">
        <v>46022</v>
      </c>
      <c r="G798">
        <v>99</v>
      </c>
      <c r="H798">
        <v>79</v>
      </c>
      <c r="I798">
        <f t="shared" si="55"/>
        <v>178</v>
      </c>
      <c r="J798" s="71">
        <v>45658</v>
      </c>
      <c r="L798">
        <v>11871</v>
      </c>
      <c r="N798" s="24">
        <f>IF($H798&gt;265,ROUND($H798*0.15,0),VLOOKUP($H798,'Office of Allowances Appendix B'!$A$1:$E$266,2,FALSE))</f>
        <v>12</v>
      </c>
      <c r="O798" s="24">
        <f>IF($H798&gt;265,ROUND($H798*0.25,0),VLOOKUP($H798,'Office of Allowances Appendix B'!$A$1:$E$266,3,FALSE))</f>
        <v>20</v>
      </c>
      <c r="P798" s="24">
        <f>IF($H798&gt;265,ROUND($H798*0.4,0),VLOOKUP($H798,'Office of Allowances Appendix B'!$A$1:$E$266,4,FALSE))</f>
        <v>32</v>
      </c>
      <c r="Q798" s="24">
        <f t="shared" si="53"/>
        <v>15</v>
      </c>
    </row>
    <row r="799" spans="1:17" x14ac:dyDescent="0.3">
      <c r="A799" t="s">
        <v>1634</v>
      </c>
      <c r="B799" t="s">
        <v>1636</v>
      </c>
      <c r="C799" t="s">
        <v>1637</v>
      </c>
      <c r="D799" t="s">
        <v>113</v>
      </c>
      <c r="E799" s="82">
        <v>45658</v>
      </c>
      <c r="F799" s="82">
        <v>46022</v>
      </c>
      <c r="G799">
        <v>228</v>
      </c>
      <c r="H799">
        <v>116</v>
      </c>
      <c r="I799">
        <f t="shared" si="55"/>
        <v>344</v>
      </c>
      <c r="J799" s="71">
        <v>45658</v>
      </c>
      <c r="L799">
        <v>10296</v>
      </c>
      <c r="N799" s="24">
        <f>IF($H799&gt;265,ROUND($H799*0.15,0),VLOOKUP($H799,'Office of Allowances Appendix B'!$A$1:$E$266,2,FALSE))</f>
        <v>17</v>
      </c>
      <c r="O799" s="24">
        <f>IF($H799&gt;265,ROUND($H799*0.25,0),VLOOKUP($H799,'Office of Allowances Appendix B'!$A$1:$E$266,3,FALSE))</f>
        <v>29</v>
      </c>
      <c r="P799" s="24">
        <f>IF($H799&gt;265,ROUND($H799*0.4,0),VLOOKUP($H799,'Office of Allowances Appendix B'!$A$1:$E$266,4,FALSE))</f>
        <v>47</v>
      </c>
      <c r="Q799" s="24">
        <f t="shared" si="53"/>
        <v>23</v>
      </c>
    </row>
    <row r="800" spans="1:17" x14ac:dyDescent="0.3">
      <c r="A800" t="s">
        <v>1634</v>
      </c>
      <c r="B800" t="s">
        <v>1638</v>
      </c>
      <c r="C800" t="s">
        <v>1639</v>
      </c>
      <c r="D800" t="s">
        <v>113</v>
      </c>
      <c r="E800" s="82">
        <v>45658</v>
      </c>
      <c r="F800" s="82">
        <v>46022</v>
      </c>
      <c r="G800">
        <v>181</v>
      </c>
      <c r="H800">
        <v>121</v>
      </c>
      <c r="I800">
        <f t="shared" si="55"/>
        <v>302</v>
      </c>
      <c r="J800" s="71">
        <v>45658</v>
      </c>
      <c r="L800">
        <v>10297</v>
      </c>
      <c r="N800" s="24">
        <f>IF($H800&gt;265,ROUND($H800*0.15,0),VLOOKUP($H800,'Office of Allowances Appendix B'!$A$1:$E$266,2,FALSE))</f>
        <v>18</v>
      </c>
      <c r="O800" s="24">
        <f>IF($H800&gt;265,ROUND($H800*0.25,0),VLOOKUP($H800,'Office of Allowances Appendix B'!$A$1:$E$266,3,FALSE))</f>
        <v>30</v>
      </c>
      <c r="P800" s="24">
        <f>IF($H800&gt;265,ROUND($H800*0.4,0),VLOOKUP($H800,'Office of Allowances Appendix B'!$A$1:$E$266,4,FALSE))</f>
        <v>49</v>
      </c>
      <c r="Q800" s="24">
        <f t="shared" si="53"/>
        <v>24</v>
      </c>
    </row>
    <row r="801" spans="1:17" x14ac:dyDescent="0.3">
      <c r="A801" t="s">
        <v>1634</v>
      </c>
      <c r="B801" t="s">
        <v>1640</v>
      </c>
      <c r="C801" t="s">
        <v>1641</v>
      </c>
      <c r="D801" t="s">
        <v>113</v>
      </c>
      <c r="E801" s="82">
        <v>45658</v>
      </c>
      <c r="F801" s="82">
        <v>46022</v>
      </c>
      <c r="G801">
        <v>114</v>
      </c>
      <c r="H801">
        <v>96</v>
      </c>
      <c r="I801">
        <f t="shared" si="55"/>
        <v>210</v>
      </c>
      <c r="J801" s="71">
        <v>45658</v>
      </c>
      <c r="L801">
        <v>12518</v>
      </c>
      <c r="N801" s="24">
        <f>IF($H801&gt;265,ROUND($H801*0.15,0),VLOOKUP($H801,'Office of Allowances Appendix B'!$A$1:$E$266,2,FALSE))</f>
        <v>14</v>
      </c>
      <c r="O801" s="24">
        <f>IF($H801&gt;265,ROUND($H801*0.25,0),VLOOKUP($H801,'Office of Allowances Appendix B'!$A$1:$E$266,3,FALSE))</f>
        <v>24</v>
      </c>
      <c r="P801" s="24">
        <f>IF($H801&gt;265,ROUND($H801*0.4,0),VLOOKUP($H801,'Office of Allowances Appendix B'!$A$1:$E$266,4,FALSE))</f>
        <v>39</v>
      </c>
      <c r="Q801" s="24">
        <f t="shared" si="53"/>
        <v>19</v>
      </c>
    </row>
    <row r="802" spans="1:17" x14ac:dyDescent="0.3">
      <c r="A802" t="s">
        <v>1634</v>
      </c>
      <c r="B802" t="s">
        <v>1642</v>
      </c>
      <c r="C802" t="s">
        <v>1643</v>
      </c>
      <c r="D802" t="s">
        <v>113</v>
      </c>
      <c r="E802" s="82">
        <v>45658</v>
      </c>
      <c r="F802" s="82">
        <v>46022</v>
      </c>
      <c r="G802">
        <v>245</v>
      </c>
      <c r="H802">
        <v>110</v>
      </c>
      <c r="I802">
        <f t="shared" si="55"/>
        <v>355</v>
      </c>
      <c r="J802" s="71">
        <v>45658</v>
      </c>
      <c r="L802">
        <v>12313</v>
      </c>
      <c r="N802" s="24">
        <f>IF($H802&gt;265,ROUND($H802*0.15,0),VLOOKUP($H802,'Office of Allowances Appendix B'!$A$1:$E$266,2,FALSE))</f>
        <v>17</v>
      </c>
      <c r="O802" s="24">
        <f>IF($H802&gt;265,ROUND($H802*0.25,0),VLOOKUP($H802,'Office of Allowances Appendix B'!$A$1:$E$266,3,FALSE))</f>
        <v>27</v>
      </c>
      <c r="P802" s="24">
        <f>IF($H802&gt;265,ROUND($H802*0.4,0),VLOOKUP($H802,'Office of Allowances Appendix B'!$A$1:$E$266,4,FALSE))</f>
        <v>44</v>
      </c>
      <c r="Q802" s="24">
        <f t="shared" si="53"/>
        <v>22</v>
      </c>
    </row>
    <row r="803" spans="1:17" x14ac:dyDescent="0.3">
      <c r="A803" t="s">
        <v>1634</v>
      </c>
      <c r="B803" t="s">
        <v>1644</v>
      </c>
      <c r="C803" t="s">
        <v>1645</v>
      </c>
      <c r="D803" t="s">
        <v>113</v>
      </c>
      <c r="E803" s="82">
        <v>45658</v>
      </c>
      <c r="F803" s="82">
        <v>46022</v>
      </c>
      <c r="G803">
        <v>117</v>
      </c>
      <c r="H803">
        <v>97</v>
      </c>
      <c r="I803">
        <f t="shared" si="55"/>
        <v>214</v>
      </c>
      <c r="J803" s="71">
        <v>45658</v>
      </c>
      <c r="L803">
        <v>12311</v>
      </c>
      <c r="N803" s="24">
        <f>IF($H803&gt;265,ROUND($H803*0.15,0),VLOOKUP($H803,'Office of Allowances Appendix B'!$A$1:$E$266,2,FALSE))</f>
        <v>15</v>
      </c>
      <c r="O803" s="24">
        <f>IF($H803&gt;265,ROUND($H803*0.25,0),VLOOKUP($H803,'Office of Allowances Appendix B'!$A$1:$E$266,3,FALSE))</f>
        <v>24</v>
      </c>
      <c r="P803" s="24">
        <f>IF($H803&gt;265,ROUND($H803*0.4,0),VLOOKUP($H803,'Office of Allowances Appendix B'!$A$1:$E$266,4,FALSE))</f>
        <v>39</v>
      </c>
      <c r="Q803" s="24">
        <f t="shared" si="53"/>
        <v>19</v>
      </c>
    </row>
    <row r="804" spans="1:17" x14ac:dyDescent="0.3">
      <c r="A804" t="s">
        <v>1634</v>
      </c>
      <c r="B804" t="s">
        <v>1646</v>
      </c>
      <c r="C804" t="s">
        <v>1647</v>
      </c>
      <c r="D804" t="s">
        <v>113</v>
      </c>
      <c r="E804" s="82">
        <v>45658</v>
      </c>
      <c r="F804" s="82">
        <v>46022</v>
      </c>
      <c r="G804">
        <v>180</v>
      </c>
      <c r="H804">
        <v>135</v>
      </c>
      <c r="I804">
        <f t="shared" si="55"/>
        <v>315</v>
      </c>
      <c r="J804" s="71">
        <v>45658</v>
      </c>
      <c r="L804">
        <v>10295</v>
      </c>
      <c r="N804" s="24">
        <f>IF($H804&gt;265,ROUND($H804*0.15,0),VLOOKUP($H804,'Office of Allowances Appendix B'!$A$1:$E$266,2,FALSE))</f>
        <v>20</v>
      </c>
      <c r="O804" s="24">
        <f>IF($H804&gt;265,ROUND($H804*0.25,0),VLOOKUP($H804,'Office of Allowances Appendix B'!$A$1:$E$266,3,FALSE))</f>
        <v>34</v>
      </c>
      <c r="P804" s="24">
        <f>IF($H804&gt;265,ROUND($H804*0.4,0),VLOOKUP($H804,'Office of Allowances Appendix B'!$A$1:$E$266,4,FALSE))</f>
        <v>54</v>
      </c>
      <c r="Q804" s="24">
        <f t="shared" ref="Q804:Q869" si="56">H804-SUM(N804:P804)</f>
        <v>27</v>
      </c>
    </row>
    <row r="805" spans="1:17" x14ac:dyDescent="0.3">
      <c r="A805" t="s">
        <v>1648</v>
      </c>
      <c r="B805" t="s">
        <v>109</v>
      </c>
      <c r="C805" t="s">
        <v>1649</v>
      </c>
      <c r="D805" t="s">
        <v>113</v>
      </c>
      <c r="E805" s="82">
        <v>45658</v>
      </c>
      <c r="F805" s="82">
        <v>46022</v>
      </c>
      <c r="G805">
        <v>98</v>
      </c>
      <c r="H805">
        <v>55</v>
      </c>
      <c r="I805">
        <f t="shared" si="55"/>
        <v>153</v>
      </c>
      <c r="J805" s="71">
        <v>40634</v>
      </c>
      <c r="L805">
        <v>11872</v>
      </c>
      <c r="N805" s="24">
        <f>IF($H805&gt;265,ROUND($H805*0.15,0),VLOOKUP($H805,'Office of Allowances Appendix B'!$A$1:$E$266,2,FALSE))</f>
        <v>8</v>
      </c>
      <c r="O805" s="24">
        <f>IF($H805&gt;265,ROUND($H805*0.25,0),VLOOKUP($H805,'Office of Allowances Appendix B'!$A$1:$E$266,3,FALSE))</f>
        <v>14</v>
      </c>
      <c r="P805" s="24">
        <f>IF($H805&gt;265,ROUND($H805*0.4,0),VLOOKUP($H805,'Office of Allowances Appendix B'!$A$1:$E$266,4,FALSE))</f>
        <v>22</v>
      </c>
      <c r="Q805" s="24">
        <f t="shared" si="56"/>
        <v>11</v>
      </c>
    </row>
    <row r="806" spans="1:17" x14ac:dyDescent="0.3">
      <c r="A806" t="s">
        <v>1648</v>
      </c>
      <c r="B806" t="s">
        <v>1650</v>
      </c>
      <c r="C806" t="s">
        <v>1651</v>
      </c>
      <c r="D806" t="s">
        <v>113</v>
      </c>
      <c r="E806" s="82">
        <v>45658</v>
      </c>
      <c r="F806" s="82">
        <v>46022</v>
      </c>
      <c r="G806">
        <v>116</v>
      </c>
      <c r="H806">
        <v>65</v>
      </c>
      <c r="I806">
        <f t="shared" si="55"/>
        <v>181</v>
      </c>
      <c r="J806" s="71">
        <v>40634</v>
      </c>
      <c r="L806">
        <v>12695</v>
      </c>
      <c r="N806" s="24">
        <f>IF($H806&gt;265,ROUND($H806*0.15,0),VLOOKUP($H806,'Office of Allowances Appendix B'!$A$1:$E$266,2,FALSE))</f>
        <v>10</v>
      </c>
      <c r="O806" s="24">
        <f>IF($H806&gt;265,ROUND($H806*0.25,0),VLOOKUP($H806,'Office of Allowances Appendix B'!$A$1:$E$266,3,FALSE))</f>
        <v>16</v>
      </c>
      <c r="P806" s="24">
        <f>IF($H806&gt;265,ROUND($H806*0.4,0),VLOOKUP($H806,'Office of Allowances Appendix B'!$A$1:$E$266,4,FALSE))</f>
        <v>26</v>
      </c>
      <c r="Q806" s="24">
        <f t="shared" si="56"/>
        <v>13</v>
      </c>
    </row>
    <row r="807" spans="1:17" x14ac:dyDescent="0.3">
      <c r="A807" t="s">
        <v>1648</v>
      </c>
      <c r="B807" t="s">
        <v>1652</v>
      </c>
      <c r="C807" t="s">
        <v>1653</v>
      </c>
      <c r="D807" t="s">
        <v>113</v>
      </c>
      <c r="E807" s="82">
        <v>45658</v>
      </c>
      <c r="F807" s="82">
        <v>46022</v>
      </c>
      <c r="G807">
        <v>152</v>
      </c>
      <c r="H807">
        <v>94</v>
      </c>
      <c r="I807">
        <f t="shared" si="55"/>
        <v>246</v>
      </c>
      <c r="J807" s="71">
        <v>45323</v>
      </c>
      <c r="L807">
        <v>10089</v>
      </c>
      <c r="N807" s="24">
        <f>IF($H807&gt;265,ROUND($H807*0.15,0),VLOOKUP($H807,'Office of Allowances Appendix B'!$A$1:$E$266,2,FALSE))</f>
        <v>14</v>
      </c>
      <c r="O807" s="24">
        <f>IF($H807&gt;265,ROUND($H807*0.25,0),VLOOKUP($H807,'Office of Allowances Appendix B'!$A$1:$E$266,3,FALSE))</f>
        <v>24</v>
      </c>
      <c r="P807" s="24">
        <f>IF($H807&gt;265,ROUND($H807*0.4,0),VLOOKUP($H807,'Office of Allowances Appendix B'!$A$1:$E$266,4,FALSE))</f>
        <v>37</v>
      </c>
      <c r="Q807" s="24">
        <f t="shared" si="56"/>
        <v>19</v>
      </c>
    </row>
    <row r="808" spans="1:17" x14ac:dyDescent="0.3">
      <c r="A808" t="s">
        <v>1648</v>
      </c>
      <c r="B808" t="s">
        <v>1654</v>
      </c>
      <c r="C808" t="s">
        <v>1655</v>
      </c>
      <c r="D808" t="s">
        <v>113</v>
      </c>
      <c r="E808" s="82">
        <v>45658</v>
      </c>
      <c r="F808" s="82">
        <v>46022</v>
      </c>
      <c r="G808">
        <v>242</v>
      </c>
      <c r="H808">
        <v>70</v>
      </c>
      <c r="I808">
        <f t="shared" si="55"/>
        <v>312</v>
      </c>
      <c r="J808" s="71">
        <v>40664</v>
      </c>
      <c r="L808">
        <v>12696</v>
      </c>
      <c r="N808" s="24">
        <f>IF($H808&gt;265,ROUND($H808*0.15,0),VLOOKUP($H808,'Office of Allowances Appendix B'!$A$1:$E$266,2,FALSE))</f>
        <v>11</v>
      </c>
      <c r="O808" s="24">
        <f>IF($H808&gt;265,ROUND($H808*0.25,0),VLOOKUP($H808,'Office of Allowances Appendix B'!$A$1:$E$266,3,FALSE))</f>
        <v>17</v>
      </c>
      <c r="P808" s="24">
        <f>IF($H808&gt;265,ROUND($H808*0.4,0),VLOOKUP($H808,'Office of Allowances Appendix B'!$A$1:$E$266,4,FALSE))</f>
        <v>28</v>
      </c>
      <c r="Q808" s="24">
        <f t="shared" si="56"/>
        <v>14</v>
      </c>
    </row>
    <row r="809" spans="1:17" x14ac:dyDescent="0.3">
      <c r="A809" t="s">
        <v>1656</v>
      </c>
      <c r="B809" t="s">
        <v>109</v>
      </c>
      <c r="C809" t="s">
        <v>1657</v>
      </c>
      <c r="D809" t="s">
        <v>113</v>
      </c>
      <c r="E809" s="82">
        <v>45658</v>
      </c>
      <c r="F809" s="82">
        <v>46022</v>
      </c>
      <c r="G809">
        <v>99</v>
      </c>
      <c r="H809">
        <v>57</v>
      </c>
      <c r="I809">
        <f t="shared" si="55"/>
        <v>156</v>
      </c>
      <c r="J809" s="71">
        <v>40725</v>
      </c>
      <c r="L809">
        <v>11844</v>
      </c>
      <c r="N809" s="24">
        <f>IF($H809&gt;265,ROUND($H809*0.15,0),VLOOKUP($H809,'Office of Allowances Appendix B'!$A$1:$E$266,2,FALSE))</f>
        <v>9</v>
      </c>
      <c r="O809" s="24">
        <f>IF($H809&gt;265,ROUND($H809*0.25,0),VLOOKUP($H809,'Office of Allowances Appendix B'!$A$1:$E$266,3,FALSE))</f>
        <v>14</v>
      </c>
      <c r="P809" s="24">
        <f>IF($H809&gt;265,ROUND($H809*0.4,0),VLOOKUP($H809,'Office of Allowances Appendix B'!$A$1:$E$266,4,FALSE))</f>
        <v>23</v>
      </c>
      <c r="Q809" s="24">
        <f t="shared" si="56"/>
        <v>11</v>
      </c>
    </row>
    <row r="810" spans="1:17" x14ac:dyDescent="0.3">
      <c r="A810" t="s">
        <v>1656</v>
      </c>
      <c r="B810" t="s">
        <v>1658</v>
      </c>
      <c r="C810" t="s">
        <v>1659</v>
      </c>
      <c r="D810" t="s">
        <v>113</v>
      </c>
      <c r="E810" s="82">
        <v>45658</v>
      </c>
      <c r="F810" s="82">
        <v>46022</v>
      </c>
      <c r="G810">
        <v>177</v>
      </c>
      <c r="H810">
        <v>84</v>
      </c>
      <c r="I810">
        <f t="shared" si="55"/>
        <v>261</v>
      </c>
      <c r="J810" s="71">
        <v>45658</v>
      </c>
      <c r="L810">
        <v>10406</v>
      </c>
      <c r="N810" s="24">
        <f>IF($H810&gt;265,ROUND($H810*0.15,0),VLOOKUP($H810,'Office of Allowances Appendix B'!$A$1:$E$266,2,FALSE))</f>
        <v>13</v>
      </c>
      <c r="O810" s="24">
        <f>IF($H810&gt;265,ROUND($H810*0.25,0),VLOOKUP($H810,'Office of Allowances Appendix B'!$A$1:$E$266,3,FALSE))</f>
        <v>21</v>
      </c>
      <c r="P810" s="24">
        <f>IF($H810&gt;265,ROUND($H810*0.4,0),VLOOKUP($H810,'Office of Allowances Appendix B'!$A$1:$E$266,4,FALSE))</f>
        <v>33</v>
      </c>
      <c r="Q810" s="24">
        <f t="shared" si="56"/>
        <v>17</v>
      </c>
    </row>
    <row r="811" spans="1:17" x14ac:dyDescent="0.3">
      <c r="A811" t="s">
        <v>1660</v>
      </c>
      <c r="B811" t="s">
        <v>109</v>
      </c>
      <c r="C811" t="s">
        <v>1661</v>
      </c>
      <c r="D811" t="s">
        <v>113</v>
      </c>
      <c r="E811" s="82">
        <v>45658</v>
      </c>
      <c r="F811" s="82">
        <v>46022</v>
      </c>
      <c r="G811">
        <v>318</v>
      </c>
      <c r="H811">
        <v>131</v>
      </c>
      <c r="I811">
        <f t="shared" si="55"/>
        <v>449</v>
      </c>
      <c r="J811" s="71">
        <v>42278</v>
      </c>
      <c r="K811">
        <v>2</v>
      </c>
      <c r="L811">
        <v>11902</v>
      </c>
      <c r="N811" s="24">
        <f>IF($H811&gt;265,ROUND($H811*0.15,0),VLOOKUP($H811,'Office of Allowances Appendix B'!$A$1:$E$266,2,FALSE))</f>
        <v>20</v>
      </c>
      <c r="O811" s="24">
        <f>IF($H811&gt;265,ROUND($H811*0.25,0),VLOOKUP($H811,'Office of Allowances Appendix B'!$A$1:$E$266,3,FALSE))</f>
        <v>33</v>
      </c>
      <c r="P811" s="24">
        <f>IF($H811&gt;265,ROUND($H811*0.4,0),VLOOKUP($H811,'Office of Allowances Appendix B'!$A$1:$E$266,4,FALSE))</f>
        <v>52</v>
      </c>
      <c r="Q811" s="24">
        <f t="shared" si="56"/>
        <v>26</v>
      </c>
    </row>
    <row r="812" spans="1:17" x14ac:dyDescent="0.3">
      <c r="A812" t="s">
        <v>1660</v>
      </c>
      <c r="B812" t="s">
        <v>1662</v>
      </c>
      <c r="C812" t="s">
        <v>1663</v>
      </c>
      <c r="D812" t="s">
        <v>113</v>
      </c>
      <c r="E812" s="82">
        <v>45658</v>
      </c>
      <c r="F812" s="82">
        <v>46022</v>
      </c>
      <c r="G812">
        <v>251</v>
      </c>
      <c r="H812">
        <v>132</v>
      </c>
      <c r="I812">
        <f t="shared" si="55"/>
        <v>383</v>
      </c>
      <c r="J812" s="71">
        <v>44866</v>
      </c>
      <c r="L812">
        <v>10741</v>
      </c>
      <c r="N812" s="24">
        <f>IF($H812&gt;265,ROUND($H812*0.15,0),VLOOKUP($H812,'Office of Allowances Appendix B'!$A$1:$E$266,2,FALSE))</f>
        <v>20</v>
      </c>
      <c r="O812" s="24">
        <f>IF($H812&gt;265,ROUND($H812*0.25,0),VLOOKUP($H812,'Office of Allowances Appendix B'!$A$1:$E$266,3,FALSE))</f>
        <v>33</v>
      </c>
      <c r="P812" s="24">
        <f>IF($H812&gt;265,ROUND($H812*0.4,0),VLOOKUP($H812,'Office of Allowances Appendix B'!$A$1:$E$266,4,FALSE))</f>
        <v>53</v>
      </c>
      <c r="Q812" s="24">
        <f t="shared" si="56"/>
        <v>26</v>
      </c>
    </row>
    <row r="813" spans="1:17" x14ac:dyDescent="0.3">
      <c r="A813" t="s">
        <v>1660</v>
      </c>
      <c r="B813" t="s">
        <v>1664</v>
      </c>
      <c r="C813" t="s">
        <v>1665</v>
      </c>
      <c r="D813" t="s">
        <v>113</v>
      </c>
      <c r="E813" s="82">
        <v>45658</v>
      </c>
      <c r="F813" s="82">
        <v>46022</v>
      </c>
      <c r="G813">
        <v>265</v>
      </c>
      <c r="H813">
        <v>113</v>
      </c>
      <c r="I813">
        <f t="shared" si="55"/>
        <v>378</v>
      </c>
      <c r="J813" s="71">
        <v>41913</v>
      </c>
      <c r="K813">
        <v>2</v>
      </c>
      <c r="L813">
        <v>10743</v>
      </c>
      <c r="N813" s="24">
        <f>IF($H813&gt;265,ROUND($H813*0.15,0),VLOOKUP($H813,'Office of Allowances Appendix B'!$A$1:$E$266,2,FALSE))</f>
        <v>17</v>
      </c>
      <c r="O813" s="24">
        <f>IF($H813&gt;265,ROUND($H813*0.25,0),VLOOKUP($H813,'Office of Allowances Appendix B'!$A$1:$E$266,3,FALSE))</f>
        <v>28</v>
      </c>
      <c r="P813" s="24">
        <f>IF($H813&gt;265,ROUND($H813*0.4,0),VLOOKUP($H813,'Office of Allowances Appendix B'!$A$1:$E$266,4,FALSE))</f>
        <v>45</v>
      </c>
      <c r="Q813" s="24">
        <f t="shared" si="56"/>
        <v>23</v>
      </c>
    </row>
    <row r="814" spans="1:17" x14ac:dyDescent="0.3">
      <c r="A814" t="s">
        <v>1660</v>
      </c>
      <c r="B814" t="s">
        <v>1666</v>
      </c>
      <c r="C814" t="s">
        <v>1667</v>
      </c>
      <c r="D814" t="s">
        <v>113</v>
      </c>
      <c r="E814" s="82">
        <v>45658</v>
      </c>
      <c r="F814" s="82">
        <v>46022</v>
      </c>
      <c r="G814">
        <v>255</v>
      </c>
      <c r="H814">
        <v>145</v>
      </c>
      <c r="I814">
        <f t="shared" si="55"/>
        <v>400</v>
      </c>
      <c r="J814" s="71">
        <v>45505</v>
      </c>
      <c r="L814">
        <v>10744</v>
      </c>
      <c r="N814" s="24">
        <f>IF($H814&gt;265,ROUND($H814*0.15,0),VLOOKUP($H814,'Office of Allowances Appendix B'!$A$1:$E$266,2,FALSE))</f>
        <v>22</v>
      </c>
      <c r="O814" s="24">
        <f>IF($H814&gt;265,ROUND($H814*0.25,0),VLOOKUP($H814,'Office of Allowances Appendix B'!$A$1:$E$266,3,FALSE))</f>
        <v>36</v>
      </c>
      <c r="P814" s="24">
        <f>IF($H814&gt;265,ROUND($H814*0.4,0),VLOOKUP($H814,'Office of Allowances Appendix B'!$A$1:$E$266,4,FALSE))</f>
        <v>58</v>
      </c>
      <c r="Q814" s="24">
        <f t="shared" si="56"/>
        <v>29</v>
      </c>
    </row>
    <row r="815" spans="1:17" x14ac:dyDescent="0.3">
      <c r="A815" t="s">
        <v>1660</v>
      </c>
      <c r="B815" t="s">
        <v>1668</v>
      </c>
      <c r="C815" t="s">
        <v>1669</v>
      </c>
      <c r="D815" t="s">
        <v>113</v>
      </c>
      <c r="E815" s="82">
        <v>45658</v>
      </c>
      <c r="F815" s="82">
        <v>46022</v>
      </c>
      <c r="G815">
        <v>318</v>
      </c>
      <c r="H815">
        <v>131</v>
      </c>
      <c r="I815">
        <f t="shared" si="55"/>
        <v>449</v>
      </c>
      <c r="J815" s="71">
        <v>42278</v>
      </c>
      <c r="K815">
        <v>2</v>
      </c>
      <c r="L815">
        <v>13508</v>
      </c>
      <c r="N815" s="24">
        <f>IF($H815&gt;265,ROUND($H815*0.15,0),VLOOKUP($H815,'Office of Allowances Appendix B'!$A$1:$E$266,2,FALSE))</f>
        <v>20</v>
      </c>
      <c r="O815" s="24">
        <f>IF($H815&gt;265,ROUND($H815*0.25,0),VLOOKUP($H815,'Office of Allowances Appendix B'!$A$1:$E$266,3,FALSE))</f>
        <v>33</v>
      </c>
      <c r="P815" s="24">
        <f>IF($H815&gt;265,ROUND($H815*0.4,0),VLOOKUP($H815,'Office of Allowances Appendix B'!$A$1:$E$266,4,FALSE))</f>
        <v>52</v>
      </c>
      <c r="Q815" s="24">
        <f t="shared" si="56"/>
        <v>26</v>
      </c>
    </row>
    <row r="816" spans="1:17" x14ac:dyDescent="0.3">
      <c r="A816" t="s">
        <v>1670</v>
      </c>
      <c r="B816" t="s">
        <v>1671</v>
      </c>
      <c r="C816" t="s">
        <v>1672</v>
      </c>
      <c r="D816" t="s">
        <v>113</v>
      </c>
      <c r="E816" s="82">
        <v>45658</v>
      </c>
      <c r="F816" s="82">
        <v>46022</v>
      </c>
      <c r="G816">
        <v>152</v>
      </c>
      <c r="H816">
        <v>68</v>
      </c>
      <c r="I816">
        <f t="shared" si="55"/>
        <v>220</v>
      </c>
      <c r="J816" s="71">
        <v>45658</v>
      </c>
      <c r="L816">
        <v>11698</v>
      </c>
      <c r="N816" s="24">
        <f>IF($H816&gt;265,ROUND($H816*0.15,0),VLOOKUP($H816,'Office of Allowances Appendix B'!$A$1:$E$266,2,FALSE))</f>
        <v>10</v>
      </c>
      <c r="O816" s="24">
        <f>IF($H816&gt;265,ROUND($H816*0.25,0),VLOOKUP($H816,'Office of Allowances Appendix B'!$A$1:$E$266,3,FALSE))</f>
        <v>17</v>
      </c>
      <c r="P816" s="24">
        <f>IF($H816&gt;265,ROUND($H816*0.4,0),VLOOKUP($H816,'Office of Allowances Appendix B'!$A$1:$E$266,4,FALSE))</f>
        <v>27</v>
      </c>
      <c r="Q816" s="24">
        <f t="shared" si="56"/>
        <v>14</v>
      </c>
    </row>
    <row r="817" spans="1:17" x14ac:dyDescent="0.3">
      <c r="A817" t="s">
        <v>1673</v>
      </c>
      <c r="B817" t="s">
        <v>109</v>
      </c>
      <c r="C817" t="s">
        <v>1674</v>
      </c>
      <c r="D817" t="s">
        <v>113</v>
      </c>
      <c r="E817" s="82">
        <v>45658</v>
      </c>
      <c r="F817" s="82">
        <v>46022</v>
      </c>
      <c r="G817">
        <v>87</v>
      </c>
      <c r="H817">
        <v>80</v>
      </c>
      <c r="I817">
        <f t="shared" si="55"/>
        <v>167</v>
      </c>
      <c r="J817" s="71">
        <v>45658</v>
      </c>
      <c r="L817">
        <v>11966</v>
      </c>
      <c r="N817" s="24">
        <f>IF($H817&gt;265,ROUND($H817*0.15,0),VLOOKUP($H817,'Office of Allowances Appendix B'!$A$1:$E$266,2,FALSE))</f>
        <v>12</v>
      </c>
      <c r="O817" s="24">
        <f>IF($H817&gt;265,ROUND($H817*0.25,0),VLOOKUP($H817,'Office of Allowances Appendix B'!$A$1:$E$266,3,FALSE))</f>
        <v>20</v>
      </c>
      <c r="P817" s="24">
        <f>IF($H817&gt;265,ROUND($H817*0.4,0),VLOOKUP($H817,'Office of Allowances Appendix B'!$A$1:$E$266,4,FALSE))</f>
        <v>32</v>
      </c>
      <c r="Q817" s="24">
        <f t="shared" si="56"/>
        <v>16</v>
      </c>
    </row>
    <row r="818" spans="1:17" x14ac:dyDescent="0.3">
      <c r="A818" t="s">
        <v>1673</v>
      </c>
      <c r="B818" t="s">
        <v>1675</v>
      </c>
      <c r="C818" t="s">
        <v>1676</v>
      </c>
      <c r="D818" t="s">
        <v>113</v>
      </c>
      <c r="E818" s="82">
        <v>45658</v>
      </c>
      <c r="F818" s="82">
        <v>46022</v>
      </c>
      <c r="G818">
        <v>87</v>
      </c>
      <c r="H818">
        <v>80</v>
      </c>
      <c r="I818">
        <f t="shared" si="55"/>
        <v>167</v>
      </c>
      <c r="J818" s="71">
        <v>45658</v>
      </c>
      <c r="L818">
        <v>19994</v>
      </c>
      <c r="N818" s="24">
        <f>IF($H818&gt;265,ROUND($H818*0.15,0),VLOOKUP($H818,'Office of Allowances Appendix B'!$A$1:$E$266,2,FALSE))</f>
        <v>12</v>
      </c>
      <c r="O818" s="24">
        <f>IF($H818&gt;265,ROUND($H818*0.25,0),VLOOKUP($H818,'Office of Allowances Appendix B'!$A$1:$E$266,3,FALSE))</f>
        <v>20</v>
      </c>
      <c r="P818" s="24">
        <f>IF($H818&gt;265,ROUND($H818*0.4,0),VLOOKUP($H818,'Office of Allowances Appendix B'!$A$1:$E$266,4,FALSE))</f>
        <v>32</v>
      </c>
      <c r="Q818" s="24">
        <f t="shared" si="56"/>
        <v>16</v>
      </c>
    </row>
    <row r="819" spans="1:17" x14ac:dyDescent="0.3">
      <c r="A819" t="s">
        <v>1673</v>
      </c>
      <c r="B819" t="s">
        <v>1677</v>
      </c>
      <c r="C819" t="s">
        <v>1678</v>
      </c>
      <c r="D819" t="s">
        <v>113</v>
      </c>
      <c r="E819" s="82">
        <v>45658</v>
      </c>
      <c r="F819" s="82">
        <v>46022</v>
      </c>
      <c r="G819">
        <v>160</v>
      </c>
      <c r="H819">
        <v>89</v>
      </c>
      <c r="I819">
        <f t="shared" si="55"/>
        <v>249</v>
      </c>
      <c r="J819" s="71">
        <v>45658</v>
      </c>
      <c r="L819">
        <v>11964</v>
      </c>
      <c r="N819" s="24">
        <f>IF($H819&gt;265,ROUND($H819*0.15,0),VLOOKUP($H819,'Office of Allowances Appendix B'!$A$1:$E$266,2,FALSE))</f>
        <v>13</v>
      </c>
      <c r="O819" s="24">
        <f>IF($H819&gt;265,ROUND($H819*0.25,0),VLOOKUP($H819,'Office of Allowances Appendix B'!$A$1:$E$266,3,FALSE))</f>
        <v>22</v>
      </c>
      <c r="P819" s="24">
        <f>IF($H819&gt;265,ROUND($H819*0.4,0),VLOOKUP($H819,'Office of Allowances Appendix B'!$A$1:$E$266,4,FALSE))</f>
        <v>36</v>
      </c>
      <c r="Q819" s="24">
        <f t="shared" si="56"/>
        <v>18</v>
      </c>
    </row>
    <row r="820" spans="1:17" x14ac:dyDescent="0.3">
      <c r="A820" t="s">
        <v>1679</v>
      </c>
      <c r="B820" t="s">
        <v>109</v>
      </c>
      <c r="C820" t="s">
        <v>1680</v>
      </c>
      <c r="D820" t="s">
        <v>113</v>
      </c>
      <c r="E820" s="82">
        <v>45658</v>
      </c>
      <c r="F820" s="82">
        <v>46022</v>
      </c>
      <c r="G820">
        <v>209</v>
      </c>
      <c r="H820">
        <v>132</v>
      </c>
      <c r="I820">
        <f t="shared" si="55"/>
        <v>341</v>
      </c>
      <c r="J820" s="71">
        <v>45658</v>
      </c>
      <c r="L820">
        <v>11897</v>
      </c>
      <c r="N820" s="24">
        <f>IF($H820&gt;265,ROUND($H820*0.15,0),VLOOKUP($H820,'Office of Allowances Appendix B'!$A$1:$E$266,2,FALSE))</f>
        <v>20</v>
      </c>
      <c r="O820" s="24">
        <f>IF($H820&gt;265,ROUND($H820*0.25,0),VLOOKUP($H820,'Office of Allowances Appendix B'!$A$1:$E$266,3,FALSE))</f>
        <v>33</v>
      </c>
      <c r="P820" s="24">
        <f>IF($H820&gt;265,ROUND($H820*0.4,0),VLOOKUP($H820,'Office of Allowances Appendix B'!$A$1:$E$266,4,FALSE))</f>
        <v>53</v>
      </c>
      <c r="Q820" s="24">
        <f t="shared" si="56"/>
        <v>26</v>
      </c>
    </row>
    <row r="821" spans="1:17" x14ac:dyDescent="0.3">
      <c r="A821" t="s">
        <v>1679</v>
      </c>
      <c r="B821" t="s">
        <v>1681</v>
      </c>
      <c r="C821" t="s">
        <v>1682</v>
      </c>
      <c r="D821" t="s">
        <v>113</v>
      </c>
      <c r="E821" s="82">
        <v>45658</v>
      </c>
      <c r="F821" s="82">
        <v>46022</v>
      </c>
      <c r="G821">
        <v>209</v>
      </c>
      <c r="H821">
        <v>132</v>
      </c>
      <c r="I821">
        <f t="shared" si="55"/>
        <v>341</v>
      </c>
      <c r="J821" s="71">
        <v>45658</v>
      </c>
      <c r="L821">
        <v>10183</v>
      </c>
      <c r="N821" s="24">
        <f>IF($H821&gt;265,ROUND($H821*0.15,0),VLOOKUP($H821,'Office of Allowances Appendix B'!$A$1:$E$266,2,FALSE))</f>
        <v>20</v>
      </c>
      <c r="O821" s="24">
        <f>IF($H821&gt;265,ROUND($H821*0.25,0),VLOOKUP($H821,'Office of Allowances Appendix B'!$A$1:$E$266,3,FALSE))</f>
        <v>33</v>
      </c>
      <c r="P821" s="24">
        <f>IF($H821&gt;265,ROUND($H821*0.4,0),VLOOKUP($H821,'Office of Allowances Appendix B'!$A$1:$E$266,4,FALSE))</f>
        <v>53</v>
      </c>
      <c r="Q821" s="24">
        <f t="shared" si="56"/>
        <v>26</v>
      </c>
    </row>
    <row r="822" spans="1:17" x14ac:dyDescent="0.3">
      <c r="A822" t="s">
        <v>1679</v>
      </c>
      <c r="B822" t="s">
        <v>1683</v>
      </c>
      <c r="C822" t="s">
        <v>1684</v>
      </c>
      <c r="D822" t="s">
        <v>113</v>
      </c>
      <c r="E822" s="82">
        <v>45658</v>
      </c>
      <c r="F822" s="82">
        <v>46022</v>
      </c>
      <c r="G822">
        <v>355</v>
      </c>
      <c r="H822">
        <v>144</v>
      </c>
      <c r="I822">
        <f t="shared" si="55"/>
        <v>499</v>
      </c>
      <c r="J822" s="71">
        <v>45658</v>
      </c>
      <c r="L822">
        <v>12499</v>
      </c>
      <c r="N822" s="24">
        <f>IF($H822&gt;265,ROUND($H822*0.15,0),VLOOKUP($H822,'Office of Allowances Appendix B'!$A$1:$E$266,2,FALSE))</f>
        <v>22</v>
      </c>
      <c r="O822" s="24">
        <f>IF($H822&gt;265,ROUND($H822*0.25,0),VLOOKUP($H822,'Office of Allowances Appendix B'!$A$1:$E$266,3,FALSE))</f>
        <v>36</v>
      </c>
      <c r="P822" s="24">
        <f>IF($H822&gt;265,ROUND($H822*0.4,0),VLOOKUP($H822,'Office of Allowances Appendix B'!$A$1:$E$266,4,FALSE))</f>
        <v>57</v>
      </c>
      <c r="Q822" s="24">
        <f t="shared" si="56"/>
        <v>29</v>
      </c>
    </row>
    <row r="823" spans="1:17" x14ac:dyDescent="0.3">
      <c r="A823" t="s">
        <v>1679</v>
      </c>
      <c r="B823" t="s">
        <v>1685</v>
      </c>
      <c r="C823" t="s">
        <v>1686</v>
      </c>
      <c r="D823" t="s">
        <v>113</v>
      </c>
      <c r="E823" s="82">
        <v>45658</v>
      </c>
      <c r="F823" s="82">
        <v>46022</v>
      </c>
      <c r="G823">
        <v>311</v>
      </c>
      <c r="H823">
        <v>122</v>
      </c>
      <c r="I823">
        <f t="shared" si="55"/>
        <v>433</v>
      </c>
      <c r="J823" s="71">
        <v>45658</v>
      </c>
      <c r="L823">
        <v>10189</v>
      </c>
      <c r="N823" s="24">
        <f>IF($H823&gt;265,ROUND($H823*0.15,0),VLOOKUP($H823,'Office of Allowances Appendix B'!$A$1:$E$266,2,FALSE))</f>
        <v>18</v>
      </c>
      <c r="O823" s="24">
        <f>IF($H823&gt;265,ROUND($H823*0.25,0),VLOOKUP($H823,'Office of Allowances Appendix B'!$A$1:$E$266,3,FALSE))</f>
        <v>31</v>
      </c>
      <c r="P823" s="24">
        <f>IF($H823&gt;265,ROUND($H823*0.4,0),VLOOKUP($H823,'Office of Allowances Appendix B'!$A$1:$E$266,4,FALSE))</f>
        <v>49</v>
      </c>
      <c r="Q823" s="24">
        <f t="shared" si="56"/>
        <v>24</v>
      </c>
    </row>
    <row r="824" spans="1:17" x14ac:dyDescent="0.3">
      <c r="A824" t="s">
        <v>1687</v>
      </c>
      <c r="B824" t="s">
        <v>109</v>
      </c>
      <c r="C824" t="s">
        <v>1688</v>
      </c>
      <c r="E824" s="82">
        <v>45658</v>
      </c>
      <c r="F824" s="82">
        <v>45808</v>
      </c>
      <c r="G824">
        <v>167</v>
      </c>
      <c r="H824">
        <v>165</v>
      </c>
      <c r="I824">
        <f t="shared" si="55"/>
        <v>332</v>
      </c>
      <c r="J824" s="71">
        <v>42064</v>
      </c>
      <c r="L824">
        <v>11816</v>
      </c>
      <c r="N824" s="24">
        <f>IF($H824&gt;265,ROUND($H824*0.15,0),VLOOKUP($H824,'Office of Allowances Appendix B'!$A$1:$E$266,2,FALSE))</f>
        <v>25</v>
      </c>
      <c r="O824" s="24">
        <f>IF($H824&gt;265,ROUND($H824*0.25,0),VLOOKUP($H824,'Office of Allowances Appendix B'!$A$1:$E$266,3,FALSE))</f>
        <v>41</v>
      </c>
      <c r="P824" s="24">
        <f>IF($H824&gt;265,ROUND($H824*0.4,0),VLOOKUP($H824,'Office of Allowances Appendix B'!$A$1:$E$266,4,FALSE))</f>
        <v>66</v>
      </c>
      <c r="Q824" s="24">
        <f t="shared" si="56"/>
        <v>33</v>
      </c>
    </row>
    <row r="825" spans="1:17" x14ac:dyDescent="0.3">
      <c r="A825" t="s">
        <v>1687</v>
      </c>
      <c r="B825" t="s">
        <v>109</v>
      </c>
      <c r="C825" t="s">
        <v>1688</v>
      </c>
      <c r="D825" t="s">
        <v>113</v>
      </c>
      <c r="E825" s="82">
        <v>45809</v>
      </c>
      <c r="F825" s="82">
        <v>45930</v>
      </c>
      <c r="G825">
        <v>211</v>
      </c>
      <c r="H825">
        <v>170</v>
      </c>
      <c r="I825">
        <f t="shared" si="55"/>
        <v>381</v>
      </c>
      <c r="J825" s="71">
        <v>42064</v>
      </c>
      <c r="L825">
        <v>11816</v>
      </c>
      <c r="N825" s="24">
        <f>IF($H825&gt;265,ROUND($H825*0.15,0),VLOOKUP($H825,'Office of Allowances Appendix B'!$A$1:$E$266,2,FALSE))</f>
        <v>26</v>
      </c>
      <c r="O825" s="24">
        <f>IF($H825&gt;265,ROUND($H825*0.25,0),VLOOKUP($H825,'Office of Allowances Appendix B'!$A$1:$E$266,3,FALSE))</f>
        <v>42</v>
      </c>
      <c r="P825" s="24">
        <f>IF($H825&gt;265,ROUND($H825*0.4,0),VLOOKUP($H825,'Office of Allowances Appendix B'!$A$1:$E$266,4,FALSE))</f>
        <v>68</v>
      </c>
      <c r="Q825" s="24">
        <f t="shared" si="56"/>
        <v>34</v>
      </c>
    </row>
    <row r="826" spans="1:17" x14ac:dyDescent="0.3">
      <c r="A826" t="s">
        <v>1687</v>
      </c>
      <c r="B826" t="s">
        <v>109</v>
      </c>
      <c r="C826" t="s">
        <v>1688</v>
      </c>
      <c r="D826" t="s">
        <v>140</v>
      </c>
      <c r="E826" s="82">
        <v>45931</v>
      </c>
      <c r="F826" s="82">
        <v>46022</v>
      </c>
      <c r="G826">
        <v>167</v>
      </c>
      <c r="H826">
        <v>165</v>
      </c>
      <c r="I826">
        <f t="shared" si="55"/>
        <v>332</v>
      </c>
      <c r="J826" s="71">
        <v>42064</v>
      </c>
      <c r="L826">
        <v>11816</v>
      </c>
      <c r="N826" s="24">
        <f>IF($H826&gt;265,ROUND($H826*0.15,0),VLOOKUP($H826,'Office of Allowances Appendix B'!$A$1:$E$266,2,FALSE))</f>
        <v>25</v>
      </c>
      <c r="O826" s="24">
        <f>IF($H826&gt;265,ROUND($H826*0.25,0),VLOOKUP($H826,'Office of Allowances Appendix B'!$A$1:$E$266,3,FALSE))</f>
        <v>41</v>
      </c>
      <c r="P826" s="24">
        <f>IF($H826&gt;265,ROUND($H826*0.4,0),VLOOKUP($H826,'Office of Allowances Appendix B'!$A$1:$E$266,4,FALSE))</f>
        <v>66</v>
      </c>
      <c r="Q826" s="24">
        <f t="shared" si="56"/>
        <v>33</v>
      </c>
    </row>
    <row r="827" spans="1:17" x14ac:dyDescent="0.3">
      <c r="A827" t="s">
        <v>1687</v>
      </c>
      <c r="B827" t="s">
        <v>1689</v>
      </c>
      <c r="C827" t="s">
        <v>1690</v>
      </c>
      <c r="D827" t="s">
        <v>113</v>
      </c>
      <c r="E827" s="82">
        <v>45658</v>
      </c>
      <c r="F827" s="82">
        <v>46022</v>
      </c>
      <c r="G827">
        <v>179</v>
      </c>
      <c r="H827">
        <v>135</v>
      </c>
      <c r="I827">
        <f t="shared" si="55"/>
        <v>314</v>
      </c>
      <c r="J827" s="71">
        <v>42064</v>
      </c>
      <c r="L827">
        <v>15071</v>
      </c>
      <c r="N827" s="24">
        <f>IF($H827&gt;265,ROUND($H827*0.15,0),VLOOKUP($H827,'Office of Allowances Appendix B'!$A$1:$E$266,2,FALSE))</f>
        <v>20</v>
      </c>
      <c r="O827" s="24">
        <f>IF($H827&gt;265,ROUND($H827*0.25,0),VLOOKUP($H827,'Office of Allowances Appendix B'!$A$1:$E$266,3,FALSE))</f>
        <v>34</v>
      </c>
      <c r="P827" s="24">
        <f>IF($H827&gt;265,ROUND($H827*0.4,0),VLOOKUP($H827,'Office of Allowances Appendix B'!$A$1:$E$266,4,FALSE))</f>
        <v>54</v>
      </c>
      <c r="Q827" s="24">
        <f t="shared" si="56"/>
        <v>27</v>
      </c>
    </row>
    <row r="828" spans="1:17" x14ac:dyDescent="0.3">
      <c r="A828" t="s">
        <v>1687</v>
      </c>
      <c r="B828" t="s">
        <v>1691</v>
      </c>
      <c r="C828" t="s">
        <v>1692</v>
      </c>
      <c r="D828" t="s">
        <v>113</v>
      </c>
      <c r="E828" s="82">
        <v>45658</v>
      </c>
      <c r="F828" s="82">
        <v>46022</v>
      </c>
      <c r="G828">
        <v>261</v>
      </c>
      <c r="H828">
        <v>155</v>
      </c>
      <c r="I828">
        <f t="shared" si="55"/>
        <v>416</v>
      </c>
      <c r="J828" s="71">
        <v>41548</v>
      </c>
      <c r="L828">
        <v>10361</v>
      </c>
      <c r="N828" s="24">
        <f>IF($H828&gt;265,ROUND($H828*0.15,0),VLOOKUP($H828,'Office of Allowances Appendix B'!$A$1:$E$266,2,FALSE))</f>
        <v>23</v>
      </c>
      <c r="O828" s="24">
        <f>IF($H828&gt;265,ROUND($H828*0.25,0),VLOOKUP($H828,'Office of Allowances Appendix B'!$A$1:$E$266,3,FALSE))</f>
        <v>39</v>
      </c>
      <c r="P828" s="24">
        <f>IF($H828&gt;265,ROUND($H828*0.4,0),VLOOKUP($H828,'Office of Allowances Appendix B'!$A$1:$E$266,4,FALSE))</f>
        <v>62</v>
      </c>
      <c r="Q828" s="24">
        <f t="shared" si="56"/>
        <v>31</v>
      </c>
    </row>
    <row r="829" spans="1:17" x14ac:dyDescent="0.3">
      <c r="A829" t="s">
        <v>1687</v>
      </c>
      <c r="B829" t="s">
        <v>1693</v>
      </c>
      <c r="C829" t="s">
        <v>1694</v>
      </c>
      <c r="E829" s="82">
        <v>45658</v>
      </c>
      <c r="F829" s="82">
        <v>45808</v>
      </c>
      <c r="G829">
        <v>167</v>
      </c>
      <c r="H829">
        <v>165</v>
      </c>
      <c r="I829">
        <f t="shared" si="55"/>
        <v>332</v>
      </c>
      <c r="J829" s="71">
        <v>42064</v>
      </c>
      <c r="L829">
        <v>12034</v>
      </c>
      <c r="N829" s="24">
        <f>IF($H829&gt;265,ROUND($H829*0.15,0),VLOOKUP($H829,'Office of Allowances Appendix B'!$A$1:$E$266,2,FALSE))</f>
        <v>25</v>
      </c>
      <c r="O829" s="24">
        <f>IF($H829&gt;265,ROUND($H829*0.25,0),VLOOKUP($H829,'Office of Allowances Appendix B'!$A$1:$E$266,3,FALSE))</f>
        <v>41</v>
      </c>
      <c r="P829" s="24">
        <f>IF($H829&gt;265,ROUND($H829*0.4,0),VLOOKUP($H829,'Office of Allowances Appendix B'!$A$1:$E$266,4,FALSE))</f>
        <v>66</v>
      </c>
      <c r="Q829" s="24">
        <f t="shared" si="56"/>
        <v>33</v>
      </c>
    </row>
    <row r="830" spans="1:17" x14ac:dyDescent="0.3">
      <c r="A830" t="s">
        <v>1687</v>
      </c>
      <c r="B830" t="s">
        <v>1693</v>
      </c>
      <c r="C830" t="s">
        <v>1694</v>
      </c>
      <c r="D830" t="s">
        <v>113</v>
      </c>
      <c r="E830" s="82">
        <v>45809</v>
      </c>
      <c r="F830" s="82">
        <v>45930</v>
      </c>
      <c r="G830">
        <v>211</v>
      </c>
      <c r="H830">
        <v>170</v>
      </c>
      <c r="I830">
        <f t="shared" si="55"/>
        <v>381</v>
      </c>
      <c r="J830" s="71">
        <v>42064</v>
      </c>
      <c r="L830">
        <v>12034</v>
      </c>
      <c r="N830" s="24">
        <f>IF($H830&gt;265,ROUND($H830*0.15,0),VLOOKUP($H830,'Office of Allowances Appendix B'!$A$1:$E$266,2,FALSE))</f>
        <v>26</v>
      </c>
      <c r="O830" s="24">
        <f>IF($H830&gt;265,ROUND($H830*0.25,0),VLOOKUP($H830,'Office of Allowances Appendix B'!$A$1:$E$266,3,FALSE))</f>
        <v>42</v>
      </c>
      <c r="P830" s="24">
        <f>IF($H830&gt;265,ROUND($H830*0.4,0),VLOOKUP($H830,'Office of Allowances Appendix B'!$A$1:$E$266,4,FALSE))</f>
        <v>68</v>
      </c>
      <c r="Q830" s="24">
        <f t="shared" si="56"/>
        <v>34</v>
      </c>
    </row>
    <row r="831" spans="1:17" x14ac:dyDescent="0.3">
      <c r="A831" t="s">
        <v>1687</v>
      </c>
      <c r="B831" t="s">
        <v>1693</v>
      </c>
      <c r="C831" t="s">
        <v>1694</v>
      </c>
      <c r="D831" t="s">
        <v>140</v>
      </c>
      <c r="E831" s="82">
        <v>45931</v>
      </c>
      <c r="F831" s="82">
        <v>46022</v>
      </c>
      <c r="G831">
        <v>167</v>
      </c>
      <c r="H831">
        <v>165</v>
      </c>
      <c r="I831">
        <f t="shared" si="55"/>
        <v>332</v>
      </c>
      <c r="J831" s="71">
        <v>42064</v>
      </c>
      <c r="L831">
        <v>12034</v>
      </c>
      <c r="N831" s="24">
        <f>IF($H831&gt;265,ROUND($H831*0.15,0),VLOOKUP($H831,'Office of Allowances Appendix B'!$A$1:$E$266,2,FALSE))</f>
        <v>25</v>
      </c>
      <c r="O831" s="24">
        <f>IF($H831&gt;265,ROUND($H831*0.25,0),VLOOKUP($H831,'Office of Allowances Appendix B'!$A$1:$E$266,3,FALSE))</f>
        <v>41</v>
      </c>
      <c r="P831" s="24">
        <f>IF($H831&gt;265,ROUND($H831*0.4,0),VLOOKUP($H831,'Office of Allowances Appendix B'!$A$1:$E$266,4,FALSE))</f>
        <v>66</v>
      </c>
      <c r="Q831" s="24">
        <f t="shared" si="56"/>
        <v>33</v>
      </c>
    </row>
    <row r="832" spans="1:17" x14ac:dyDescent="0.3">
      <c r="A832" t="s">
        <v>1695</v>
      </c>
      <c r="B832" t="s">
        <v>1696</v>
      </c>
      <c r="C832" t="s">
        <v>1697</v>
      </c>
      <c r="D832" t="s">
        <v>113</v>
      </c>
      <c r="E832" s="82">
        <v>45658</v>
      </c>
      <c r="F832" s="82">
        <v>46022</v>
      </c>
      <c r="G832">
        <v>55</v>
      </c>
      <c r="H832">
        <v>43</v>
      </c>
      <c r="I832">
        <f t="shared" si="55"/>
        <v>98</v>
      </c>
      <c r="J832" s="71">
        <v>45566</v>
      </c>
      <c r="L832">
        <v>11074</v>
      </c>
      <c r="N832" s="24">
        <f>IF($H832&gt;265,ROUND($H832*0.15,0),VLOOKUP($H832,'Office of Allowances Appendix B'!$A$1:$E$266,2,FALSE))</f>
        <v>6</v>
      </c>
      <c r="O832" s="24">
        <f>IF($H832&gt;265,ROUND($H832*0.25,0),VLOOKUP($H832,'Office of Allowances Appendix B'!$A$1:$E$266,3,FALSE))</f>
        <v>11</v>
      </c>
      <c r="P832" s="24">
        <f>IF($H832&gt;265,ROUND($H832*0.4,0),VLOOKUP($H832,'Office of Allowances Appendix B'!$A$1:$E$266,4,FALSE))</f>
        <v>17</v>
      </c>
      <c r="Q832" s="24">
        <f t="shared" si="56"/>
        <v>9</v>
      </c>
    </row>
    <row r="833" spans="1:17" x14ac:dyDescent="0.3">
      <c r="A833" t="s">
        <v>1698</v>
      </c>
      <c r="B833" t="s">
        <v>109</v>
      </c>
      <c r="C833" t="s">
        <v>1699</v>
      </c>
      <c r="D833" t="s">
        <v>113</v>
      </c>
      <c r="E833" s="82">
        <v>45658</v>
      </c>
      <c r="F833" s="82">
        <v>46022</v>
      </c>
      <c r="G833">
        <v>177</v>
      </c>
      <c r="H833">
        <v>82</v>
      </c>
      <c r="I833">
        <f t="shared" si="55"/>
        <v>259</v>
      </c>
      <c r="J833" s="71">
        <v>42522</v>
      </c>
      <c r="K833" t="s">
        <v>1700</v>
      </c>
      <c r="L833">
        <v>11815</v>
      </c>
      <c r="N833" s="24">
        <f>IF($H833&gt;265,ROUND($H833*0.15,0),VLOOKUP($H833,'Office of Allowances Appendix B'!$A$1:$E$266,2,FALSE))</f>
        <v>12</v>
      </c>
      <c r="O833" s="24">
        <f>IF($H833&gt;265,ROUND($H833*0.25,0),VLOOKUP($H833,'Office of Allowances Appendix B'!$A$1:$E$266,3,FALSE))</f>
        <v>21</v>
      </c>
      <c r="P833" s="24">
        <f>IF($H833&gt;265,ROUND($H833*0.4,0),VLOOKUP($H833,'Office of Allowances Appendix B'!$A$1:$E$266,4,FALSE))</f>
        <v>33</v>
      </c>
      <c r="Q833" s="24">
        <f t="shared" si="56"/>
        <v>16</v>
      </c>
    </row>
    <row r="834" spans="1:17" x14ac:dyDescent="0.3">
      <c r="A834" t="s">
        <v>1698</v>
      </c>
      <c r="B834" t="s">
        <v>1701</v>
      </c>
      <c r="C834" t="s">
        <v>1702</v>
      </c>
      <c r="D834" t="s">
        <v>113</v>
      </c>
      <c r="E834" s="82">
        <v>45658</v>
      </c>
      <c r="F834" s="82">
        <v>46022</v>
      </c>
      <c r="G834">
        <v>163</v>
      </c>
      <c r="H834">
        <v>94</v>
      </c>
      <c r="I834">
        <f t="shared" si="55"/>
        <v>257</v>
      </c>
      <c r="J834" s="71">
        <v>42522</v>
      </c>
      <c r="K834" t="s">
        <v>1700</v>
      </c>
      <c r="L834">
        <v>11035</v>
      </c>
      <c r="N834" s="24">
        <f>IF($H834&gt;265,ROUND($H834*0.15,0),VLOOKUP($H834,'Office of Allowances Appendix B'!$A$1:$E$266,2,FALSE))</f>
        <v>14</v>
      </c>
      <c r="O834" s="24">
        <f>IF($H834&gt;265,ROUND($H834*0.25,0),VLOOKUP($H834,'Office of Allowances Appendix B'!$A$1:$E$266,3,FALSE))</f>
        <v>24</v>
      </c>
      <c r="P834" s="24">
        <f>IF($H834&gt;265,ROUND($H834*0.4,0),VLOOKUP($H834,'Office of Allowances Appendix B'!$A$1:$E$266,4,FALSE))</f>
        <v>37</v>
      </c>
      <c r="Q834" s="24">
        <f t="shared" si="56"/>
        <v>19</v>
      </c>
    </row>
    <row r="835" spans="1:17" x14ac:dyDescent="0.3">
      <c r="A835" t="s">
        <v>1698</v>
      </c>
      <c r="B835" t="s">
        <v>1703</v>
      </c>
      <c r="C835" t="s">
        <v>1704</v>
      </c>
      <c r="D835" t="s">
        <v>113</v>
      </c>
      <c r="E835" s="82">
        <v>45658</v>
      </c>
      <c r="F835" s="82">
        <v>46022</v>
      </c>
      <c r="G835">
        <v>130</v>
      </c>
      <c r="H835">
        <v>80</v>
      </c>
      <c r="I835">
        <f t="shared" si="55"/>
        <v>210</v>
      </c>
      <c r="J835" s="71">
        <v>45231</v>
      </c>
      <c r="K835" t="s">
        <v>1705</v>
      </c>
      <c r="L835">
        <v>10356</v>
      </c>
      <c r="N835" s="24">
        <f>IF($H835&gt;265,ROUND($H835*0.15,0),VLOOKUP($H835,'Office of Allowances Appendix B'!$A$1:$E$266,2,FALSE))</f>
        <v>12</v>
      </c>
      <c r="O835" s="24">
        <f>IF($H835&gt;265,ROUND($H835*0.25,0),VLOOKUP($H835,'Office of Allowances Appendix B'!$A$1:$E$266,3,FALSE))</f>
        <v>20</v>
      </c>
      <c r="P835" s="24">
        <f>IF($H835&gt;265,ROUND($H835*0.4,0),VLOOKUP($H835,'Office of Allowances Appendix B'!$A$1:$E$266,4,FALSE))</f>
        <v>32</v>
      </c>
      <c r="Q835" s="24">
        <f t="shared" si="56"/>
        <v>16</v>
      </c>
    </row>
    <row r="836" spans="1:17" x14ac:dyDescent="0.3">
      <c r="A836" t="s">
        <v>1698</v>
      </c>
      <c r="B836" t="s">
        <v>1706</v>
      </c>
      <c r="C836" t="s">
        <v>1707</v>
      </c>
      <c r="D836" t="s">
        <v>113</v>
      </c>
      <c r="E836" s="82">
        <v>45658</v>
      </c>
      <c r="F836" s="82">
        <v>46022</v>
      </c>
      <c r="G836">
        <v>177</v>
      </c>
      <c r="H836">
        <v>102</v>
      </c>
      <c r="I836">
        <f t="shared" si="55"/>
        <v>279</v>
      </c>
      <c r="J836" s="71">
        <v>45323</v>
      </c>
      <c r="K836" t="s">
        <v>1700</v>
      </c>
      <c r="L836">
        <v>10359</v>
      </c>
      <c r="N836" s="24">
        <f>IF($H836&gt;265,ROUND($H836*0.15,0),VLOOKUP($H836,'Office of Allowances Appendix B'!$A$1:$E$266,2,FALSE))</f>
        <v>15</v>
      </c>
      <c r="O836" s="24">
        <f>IF($H836&gt;265,ROUND($H836*0.25,0),VLOOKUP($H836,'Office of Allowances Appendix B'!$A$1:$E$266,3,FALSE))</f>
        <v>26</v>
      </c>
      <c r="P836" s="24">
        <f>IF($H836&gt;265,ROUND($H836*0.4,0),VLOOKUP($H836,'Office of Allowances Appendix B'!$A$1:$E$266,4,FALSE))</f>
        <v>41</v>
      </c>
      <c r="Q836" s="24">
        <f t="shared" ref="Q836" si="57">H836-SUM(N836:P836)</f>
        <v>20</v>
      </c>
    </row>
    <row r="837" spans="1:17" x14ac:dyDescent="0.3">
      <c r="A837" t="s">
        <v>1698</v>
      </c>
      <c r="B837" t="s">
        <v>1708</v>
      </c>
      <c r="C837" t="s">
        <v>1709</v>
      </c>
      <c r="D837" t="s">
        <v>113</v>
      </c>
      <c r="E837" s="82">
        <v>45658</v>
      </c>
      <c r="F837" s="82">
        <v>46022</v>
      </c>
      <c r="G837">
        <v>227</v>
      </c>
      <c r="H837">
        <v>61</v>
      </c>
      <c r="I837">
        <f t="shared" si="55"/>
        <v>288</v>
      </c>
      <c r="J837" s="71">
        <v>45047</v>
      </c>
      <c r="K837" t="s">
        <v>1710</v>
      </c>
      <c r="L837">
        <v>10357</v>
      </c>
      <c r="N837" s="24">
        <f>IF($H837&gt;265,ROUND($H837*0.15,0),VLOOKUP($H837,'Office of Allowances Appendix B'!$A$1:$E$266,2,FALSE))</f>
        <v>9</v>
      </c>
      <c r="O837" s="24">
        <f>IF($H837&gt;265,ROUND($H837*0.25,0),VLOOKUP($H837,'Office of Allowances Appendix B'!$A$1:$E$266,3,FALSE))</f>
        <v>15</v>
      </c>
      <c r="P837" s="24">
        <f>IF($H837&gt;265,ROUND($H837*0.4,0),VLOOKUP($H837,'Office of Allowances Appendix B'!$A$1:$E$266,4,FALSE))</f>
        <v>25</v>
      </c>
      <c r="Q837" s="24">
        <f t="shared" si="56"/>
        <v>12</v>
      </c>
    </row>
    <row r="838" spans="1:17" x14ac:dyDescent="0.3">
      <c r="A838" t="s">
        <v>1698</v>
      </c>
      <c r="B838" t="s">
        <v>1711</v>
      </c>
      <c r="C838" t="s">
        <v>1712</v>
      </c>
      <c r="D838" t="s">
        <v>113</v>
      </c>
      <c r="E838" s="82">
        <v>45658</v>
      </c>
      <c r="F838" s="82">
        <v>46022</v>
      </c>
      <c r="G838">
        <v>145</v>
      </c>
      <c r="H838">
        <v>74</v>
      </c>
      <c r="I838">
        <f t="shared" si="55"/>
        <v>219</v>
      </c>
      <c r="J838" s="71">
        <v>45231</v>
      </c>
      <c r="K838" t="s">
        <v>1713</v>
      </c>
      <c r="L838">
        <v>10358</v>
      </c>
      <c r="N838" s="24">
        <f>IF($H838&gt;265,ROUND($H838*0.15,0),VLOOKUP($H838,'Office of Allowances Appendix B'!$A$1:$E$266,2,FALSE))</f>
        <v>11</v>
      </c>
      <c r="O838" s="24">
        <f>IF($H838&gt;265,ROUND($H838*0.25,0),VLOOKUP($H838,'Office of Allowances Appendix B'!$A$1:$E$266,3,FALSE))</f>
        <v>19</v>
      </c>
      <c r="P838" s="24">
        <f>IF($H838&gt;265,ROUND($H838*0.4,0),VLOOKUP($H838,'Office of Allowances Appendix B'!$A$1:$E$266,4,FALSE))</f>
        <v>29</v>
      </c>
      <c r="Q838" s="24">
        <f t="shared" si="56"/>
        <v>15</v>
      </c>
    </row>
    <row r="839" spans="1:17" x14ac:dyDescent="0.3">
      <c r="A839" t="s">
        <v>1698</v>
      </c>
      <c r="B839" t="s">
        <v>1714</v>
      </c>
      <c r="C839" t="s">
        <v>1715</v>
      </c>
      <c r="D839" t="s">
        <v>113</v>
      </c>
      <c r="E839" s="82">
        <v>45658</v>
      </c>
      <c r="F839" s="82">
        <v>46022</v>
      </c>
      <c r="G839">
        <v>177</v>
      </c>
      <c r="H839">
        <v>82</v>
      </c>
      <c r="I839">
        <f t="shared" si="55"/>
        <v>259</v>
      </c>
      <c r="J839" s="71">
        <v>42522</v>
      </c>
      <c r="K839" t="s">
        <v>1700</v>
      </c>
      <c r="L839">
        <v>11037</v>
      </c>
      <c r="N839" s="24">
        <f>IF($H839&gt;265,ROUND($H839*0.15,0),VLOOKUP($H839,'Office of Allowances Appendix B'!$A$1:$E$266,2,FALSE))</f>
        <v>12</v>
      </c>
      <c r="O839" s="24">
        <f>IF($H839&gt;265,ROUND($H839*0.25,0),VLOOKUP($H839,'Office of Allowances Appendix B'!$A$1:$E$266,3,FALSE))</f>
        <v>21</v>
      </c>
      <c r="P839" s="24">
        <f>IF($H839&gt;265,ROUND($H839*0.4,0),VLOOKUP($H839,'Office of Allowances Appendix B'!$A$1:$E$266,4,FALSE))</f>
        <v>33</v>
      </c>
      <c r="Q839" s="24">
        <f t="shared" si="56"/>
        <v>16</v>
      </c>
    </row>
    <row r="840" spans="1:17" x14ac:dyDescent="0.3">
      <c r="A840" t="s">
        <v>1716</v>
      </c>
      <c r="B840" t="s">
        <v>109</v>
      </c>
      <c r="C840" t="s">
        <v>1717</v>
      </c>
      <c r="D840" t="s">
        <v>113</v>
      </c>
      <c r="E840" s="82">
        <v>45658</v>
      </c>
      <c r="F840" s="82">
        <v>46022</v>
      </c>
      <c r="G840">
        <v>245</v>
      </c>
      <c r="H840">
        <v>132</v>
      </c>
      <c r="I840">
        <f t="shared" si="55"/>
        <v>377</v>
      </c>
      <c r="J840" s="71">
        <v>44927</v>
      </c>
      <c r="L840">
        <v>11905</v>
      </c>
      <c r="N840" s="24">
        <f>IF($H840&gt;265,ROUND($H840*0.15,0),VLOOKUP($H840,'Office of Allowances Appendix B'!$A$1:$E$266,2,FALSE))</f>
        <v>20</v>
      </c>
      <c r="O840" s="24">
        <f>IF($H840&gt;265,ROUND($H840*0.25,0),VLOOKUP($H840,'Office of Allowances Appendix B'!$A$1:$E$266,3,FALSE))</f>
        <v>33</v>
      </c>
      <c r="P840" s="24">
        <f>IF($H840&gt;265,ROUND($H840*0.4,0),VLOOKUP($H840,'Office of Allowances Appendix B'!$A$1:$E$266,4,FALSE))</f>
        <v>53</v>
      </c>
      <c r="Q840" s="24">
        <f t="shared" si="56"/>
        <v>26</v>
      </c>
    </row>
    <row r="841" spans="1:17" x14ac:dyDescent="0.3">
      <c r="A841" t="s">
        <v>1716</v>
      </c>
      <c r="B841" t="s">
        <v>1718</v>
      </c>
      <c r="C841" t="s">
        <v>1719</v>
      </c>
      <c r="D841" t="s">
        <v>113</v>
      </c>
      <c r="E841" s="82">
        <v>45658</v>
      </c>
      <c r="F841" s="82">
        <v>46022</v>
      </c>
      <c r="G841">
        <v>245</v>
      </c>
      <c r="H841">
        <v>132</v>
      </c>
      <c r="I841">
        <f t="shared" si="55"/>
        <v>377</v>
      </c>
      <c r="J841" s="71">
        <v>44927</v>
      </c>
      <c r="L841">
        <v>10805</v>
      </c>
      <c r="N841" s="24">
        <f>IF($H841&gt;265,ROUND($H841*0.15,0),VLOOKUP($H841,'Office of Allowances Appendix B'!$A$1:$E$266,2,FALSE))</f>
        <v>20</v>
      </c>
      <c r="O841" s="24">
        <f>IF($H841&gt;265,ROUND($H841*0.25,0),VLOOKUP($H841,'Office of Allowances Appendix B'!$A$1:$E$266,3,FALSE))</f>
        <v>33</v>
      </c>
      <c r="P841" s="24">
        <f>IF($H841&gt;265,ROUND($H841*0.4,0),VLOOKUP($H841,'Office of Allowances Appendix B'!$A$1:$E$266,4,FALSE))</f>
        <v>53</v>
      </c>
      <c r="Q841" s="24">
        <f t="shared" ref="Q841" si="58">H841-SUM(N841:P841)</f>
        <v>26</v>
      </c>
    </row>
    <row r="842" spans="1:17" x14ac:dyDescent="0.3">
      <c r="A842" t="s">
        <v>1720</v>
      </c>
      <c r="B842" t="s">
        <v>109</v>
      </c>
      <c r="C842" t="s">
        <v>1721</v>
      </c>
      <c r="D842" t="s">
        <v>113</v>
      </c>
      <c r="E842" s="82">
        <v>45658</v>
      </c>
      <c r="F842" s="82">
        <v>46022</v>
      </c>
      <c r="G842">
        <v>84</v>
      </c>
      <c r="H842">
        <v>58</v>
      </c>
      <c r="I842">
        <f t="shared" si="55"/>
        <v>142</v>
      </c>
      <c r="J842" s="71">
        <v>41244</v>
      </c>
      <c r="L842">
        <v>11753</v>
      </c>
      <c r="N842" s="24">
        <f>IF($H842&gt;265,ROUND($H842*0.15,0),VLOOKUP($H842,'Office of Allowances Appendix B'!$A$1:$E$266,2,FALSE))</f>
        <v>9</v>
      </c>
      <c r="O842" s="24">
        <f>IF($H842&gt;265,ROUND($H842*0.25,0),VLOOKUP($H842,'Office of Allowances Appendix B'!$A$1:$E$266,3,FALSE))</f>
        <v>15</v>
      </c>
      <c r="P842" s="24">
        <f>IF($H842&gt;265,ROUND($H842*0.4,0),VLOOKUP($H842,'Office of Allowances Appendix B'!$A$1:$E$266,4,FALSE))</f>
        <v>23</v>
      </c>
      <c r="Q842" s="24">
        <f t="shared" si="56"/>
        <v>11</v>
      </c>
    </row>
    <row r="843" spans="1:17" x14ac:dyDescent="0.3">
      <c r="A843" t="s">
        <v>1720</v>
      </c>
      <c r="B843" t="s">
        <v>1722</v>
      </c>
      <c r="C843" t="s">
        <v>1723</v>
      </c>
      <c r="D843" t="s">
        <v>113</v>
      </c>
      <c r="E843" s="82">
        <v>45658</v>
      </c>
      <c r="F843" s="82">
        <v>46022</v>
      </c>
      <c r="G843">
        <v>114</v>
      </c>
      <c r="H843">
        <v>87</v>
      </c>
      <c r="I843">
        <f t="shared" si="55"/>
        <v>201</v>
      </c>
      <c r="J843" s="71">
        <v>42005</v>
      </c>
      <c r="L843">
        <v>11026</v>
      </c>
      <c r="N843" s="24">
        <f>IF($H843&gt;265,ROUND($H843*0.15,0),VLOOKUP($H843,'Office of Allowances Appendix B'!$A$1:$E$266,2,FALSE))</f>
        <v>13</v>
      </c>
      <c r="O843" s="24">
        <f>IF($H843&gt;265,ROUND($H843*0.25,0),VLOOKUP($H843,'Office of Allowances Appendix B'!$A$1:$E$266,3,FALSE))</f>
        <v>22</v>
      </c>
      <c r="P843" s="24">
        <f>IF($H843&gt;265,ROUND($H843*0.4,0),VLOOKUP($H843,'Office of Allowances Appendix B'!$A$1:$E$266,4,FALSE))</f>
        <v>35</v>
      </c>
      <c r="Q843" s="24">
        <f t="shared" si="56"/>
        <v>17</v>
      </c>
    </row>
    <row r="844" spans="1:17" x14ac:dyDescent="0.3">
      <c r="A844" t="s">
        <v>1720</v>
      </c>
      <c r="B844" t="s">
        <v>1724</v>
      </c>
      <c r="C844" t="s">
        <v>1725</v>
      </c>
      <c r="D844" t="s">
        <v>113</v>
      </c>
      <c r="E844" s="82">
        <v>45658</v>
      </c>
      <c r="F844" s="82">
        <v>46022</v>
      </c>
      <c r="G844">
        <v>114</v>
      </c>
      <c r="H844">
        <v>81</v>
      </c>
      <c r="I844">
        <f t="shared" si="55"/>
        <v>195</v>
      </c>
      <c r="J844" s="71">
        <v>41214</v>
      </c>
      <c r="L844">
        <v>12337</v>
      </c>
      <c r="N844" s="24">
        <f>IF($H844&gt;265,ROUND($H844*0.15,0),VLOOKUP($H844,'Office of Allowances Appendix B'!$A$1:$E$266,2,FALSE))</f>
        <v>12</v>
      </c>
      <c r="O844" s="24">
        <f>IF($H844&gt;265,ROUND($H844*0.25,0),VLOOKUP($H844,'Office of Allowances Appendix B'!$A$1:$E$266,3,FALSE))</f>
        <v>20</v>
      </c>
      <c r="P844" s="24">
        <f>IF($H844&gt;265,ROUND($H844*0.4,0),VLOOKUP($H844,'Office of Allowances Appendix B'!$A$1:$E$266,4,FALSE))</f>
        <v>33</v>
      </c>
      <c r="Q844" s="24">
        <f t="shared" si="56"/>
        <v>16</v>
      </c>
    </row>
    <row r="845" spans="1:17" x14ac:dyDescent="0.3">
      <c r="A845" t="s">
        <v>1720</v>
      </c>
      <c r="B845" t="s">
        <v>1726</v>
      </c>
      <c r="C845" t="s">
        <v>1727</v>
      </c>
      <c r="D845" t="s">
        <v>113</v>
      </c>
      <c r="E845" s="82">
        <v>45658</v>
      </c>
      <c r="F845" s="82">
        <v>46022</v>
      </c>
      <c r="G845">
        <v>173</v>
      </c>
      <c r="H845">
        <v>99</v>
      </c>
      <c r="I845">
        <f t="shared" si="55"/>
        <v>272</v>
      </c>
      <c r="J845" s="71">
        <v>42005</v>
      </c>
      <c r="L845">
        <v>11076</v>
      </c>
      <c r="N845" s="24">
        <f>IF($H845&gt;265,ROUND($H845*0.15,0),VLOOKUP($H845,'Office of Allowances Appendix B'!$A$1:$E$266,2,FALSE))</f>
        <v>15</v>
      </c>
      <c r="O845" s="24">
        <f>IF($H845&gt;265,ROUND($H845*0.25,0),VLOOKUP($H845,'Office of Allowances Appendix B'!$A$1:$E$266,3,FALSE))</f>
        <v>25</v>
      </c>
      <c r="P845" s="24">
        <f>IF($H845&gt;265,ROUND($H845*0.4,0),VLOOKUP($H845,'Office of Allowances Appendix B'!$A$1:$E$266,4,FALSE))</f>
        <v>40</v>
      </c>
      <c r="Q845" s="24">
        <f t="shared" si="56"/>
        <v>19</v>
      </c>
    </row>
    <row r="846" spans="1:17" x14ac:dyDescent="0.3">
      <c r="A846" t="s">
        <v>1728</v>
      </c>
      <c r="B846" t="s">
        <v>109</v>
      </c>
      <c r="C846" t="s">
        <v>1729</v>
      </c>
      <c r="D846" t="s">
        <v>113</v>
      </c>
      <c r="E846" s="82">
        <v>45658</v>
      </c>
      <c r="F846" s="82">
        <v>46022</v>
      </c>
      <c r="G846">
        <v>139</v>
      </c>
      <c r="H846">
        <v>56</v>
      </c>
      <c r="I846">
        <f t="shared" si="55"/>
        <v>195</v>
      </c>
      <c r="J846" s="71">
        <v>45627</v>
      </c>
      <c r="L846">
        <v>11799</v>
      </c>
      <c r="N846" s="24">
        <f>IF($H846&gt;265,ROUND($H846*0.15,0),VLOOKUP($H846,'Office of Allowances Appendix B'!$A$1:$E$266,2,FALSE))</f>
        <v>8</v>
      </c>
      <c r="O846" s="24">
        <f>IF($H846&gt;265,ROUND($H846*0.25,0),VLOOKUP($H846,'Office of Allowances Appendix B'!$A$1:$E$266,3,FALSE))</f>
        <v>14</v>
      </c>
      <c r="P846" s="24">
        <f>IF($H846&gt;265,ROUND($H846*0.4,0),VLOOKUP($H846,'Office of Allowances Appendix B'!$A$1:$E$266,4,FALSE))</f>
        <v>23</v>
      </c>
      <c r="Q846" s="24">
        <f t="shared" si="56"/>
        <v>11</v>
      </c>
    </row>
    <row r="847" spans="1:17" x14ac:dyDescent="0.3">
      <c r="A847" t="s">
        <v>1728</v>
      </c>
      <c r="B847" t="s">
        <v>1730</v>
      </c>
      <c r="C847" t="s">
        <v>1731</v>
      </c>
      <c r="D847" t="s">
        <v>113</v>
      </c>
      <c r="E847" s="82">
        <v>45658</v>
      </c>
      <c r="F847" s="82">
        <v>46022</v>
      </c>
      <c r="G847">
        <v>230</v>
      </c>
      <c r="H847">
        <v>74</v>
      </c>
      <c r="I847">
        <f t="shared" si="55"/>
        <v>304</v>
      </c>
      <c r="J847" s="71">
        <v>45627</v>
      </c>
      <c r="L847">
        <v>10300</v>
      </c>
      <c r="N847" s="24">
        <f>IF($H847&gt;265,ROUND($H847*0.15,0),VLOOKUP($H847,'Office of Allowances Appendix B'!$A$1:$E$266,2,FALSE))</f>
        <v>11</v>
      </c>
      <c r="O847" s="24">
        <f>IF($H847&gt;265,ROUND($H847*0.25,0),VLOOKUP($H847,'Office of Allowances Appendix B'!$A$1:$E$266,3,FALSE))</f>
        <v>19</v>
      </c>
      <c r="P847" s="24">
        <f>IF($H847&gt;265,ROUND($H847*0.4,0),VLOOKUP($H847,'Office of Allowances Appendix B'!$A$1:$E$266,4,FALSE))</f>
        <v>29</v>
      </c>
      <c r="Q847" s="24">
        <f t="shared" si="56"/>
        <v>15</v>
      </c>
    </row>
    <row r="848" spans="1:17" x14ac:dyDescent="0.3">
      <c r="A848" t="s">
        <v>1732</v>
      </c>
      <c r="B848" t="s">
        <v>109</v>
      </c>
      <c r="C848" t="s">
        <v>1733</v>
      </c>
      <c r="D848" t="s">
        <v>113</v>
      </c>
      <c r="E848" s="82">
        <v>45658</v>
      </c>
      <c r="F848" s="82">
        <v>46022</v>
      </c>
      <c r="G848">
        <v>62</v>
      </c>
      <c r="H848">
        <v>60</v>
      </c>
      <c r="I848">
        <f t="shared" si="55"/>
        <v>122</v>
      </c>
      <c r="J848" s="71">
        <v>41487</v>
      </c>
      <c r="L848">
        <v>11873</v>
      </c>
      <c r="N848" s="24">
        <f>IF($H848&gt;265,ROUND($H848*0.15,0),VLOOKUP($H848,'Office of Allowances Appendix B'!$A$1:$E$266,2,FALSE))</f>
        <v>9</v>
      </c>
      <c r="O848" s="24">
        <f>IF($H848&gt;265,ROUND($H848*0.25,0),VLOOKUP($H848,'Office of Allowances Appendix B'!$A$1:$E$266,3,FALSE))</f>
        <v>15</v>
      </c>
      <c r="P848" s="24">
        <f>IF($H848&gt;265,ROUND($H848*0.4,0),VLOOKUP($H848,'Office of Allowances Appendix B'!$A$1:$E$266,4,FALSE))</f>
        <v>24</v>
      </c>
      <c r="Q848" s="24">
        <f t="shared" si="56"/>
        <v>12</v>
      </c>
    </row>
    <row r="849" spans="1:17" x14ac:dyDescent="0.3">
      <c r="A849" t="s">
        <v>1732</v>
      </c>
      <c r="B849" t="s">
        <v>1734</v>
      </c>
      <c r="C849" t="s">
        <v>1735</v>
      </c>
      <c r="D849" t="s">
        <v>113</v>
      </c>
      <c r="E849" s="82">
        <v>45658</v>
      </c>
      <c r="F849" s="82">
        <v>46022</v>
      </c>
      <c r="G849">
        <v>175</v>
      </c>
      <c r="H849">
        <v>86</v>
      </c>
      <c r="I849">
        <f t="shared" si="55"/>
        <v>261</v>
      </c>
      <c r="J849" s="71">
        <v>45566</v>
      </c>
      <c r="L849">
        <v>10091</v>
      </c>
      <c r="N849" s="24">
        <f>IF($H849&gt;265,ROUND($H849*0.15,0),VLOOKUP($H849,'Office of Allowances Appendix B'!$A$1:$E$266,2,FALSE))</f>
        <v>13</v>
      </c>
      <c r="O849" s="24">
        <f>IF($H849&gt;265,ROUND($H849*0.25,0),VLOOKUP($H849,'Office of Allowances Appendix B'!$A$1:$E$266,3,FALSE))</f>
        <v>22</v>
      </c>
      <c r="P849" s="24">
        <f>IF($H849&gt;265,ROUND($H849*0.4,0),VLOOKUP($H849,'Office of Allowances Appendix B'!$A$1:$E$266,4,FALSE))</f>
        <v>34</v>
      </c>
      <c r="Q849" s="24">
        <f t="shared" si="56"/>
        <v>17</v>
      </c>
    </row>
    <row r="850" spans="1:17" x14ac:dyDescent="0.3">
      <c r="A850" t="s">
        <v>1732</v>
      </c>
      <c r="B850" t="s">
        <v>1736</v>
      </c>
      <c r="C850" t="s">
        <v>1737</v>
      </c>
      <c r="D850" t="s">
        <v>113</v>
      </c>
      <c r="E850" s="82">
        <v>45658</v>
      </c>
      <c r="F850" s="82">
        <v>46022</v>
      </c>
      <c r="G850">
        <v>133</v>
      </c>
      <c r="H850">
        <v>85</v>
      </c>
      <c r="I850">
        <f t="shared" si="55"/>
        <v>218</v>
      </c>
      <c r="J850" s="71">
        <v>41487</v>
      </c>
      <c r="L850">
        <v>11670</v>
      </c>
      <c r="N850" s="24">
        <f>IF($H850&gt;265,ROUND($H850*0.15,0),VLOOKUP($H850,'Office of Allowances Appendix B'!$A$1:$E$266,2,FALSE))</f>
        <v>13</v>
      </c>
      <c r="O850" s="24">
        <f>IF($H850&gt;265,ROUND($H850*0.25,0),VLOOKUP($H850,'Office of Allowances Appendix B'!$A$1:$E$266,3,FALSE))</f>
        <v>21</v>
      </c>
      <c r="P850" s="24">
        <f>IF($H850&gt;265,ROUND($H850*0.4,0),VLOOKUP($H850,'Office of Allowances Appendix B'!$A$1:$E$266,4,FALSE))</f>
        <v>34</v>
      </c>
      <c r="Q850" s="24">
        <f t="shared" si="56"/>
        <v>17</v>
      </c>
    </row>
    <row r="851" spans="1:17" x14ac:dyDescent="0.3">
      <c r="A851" t="s">
        <v>1732</v>
      </c>
      <c r="B851" t="s">
        <v>1738</v>
      </c>
      <c r="C851" t="s">
        <v>1739</v>
      </c>
      <c r="D851" t="s">
        <v>113</v>
      </c>
      <c r="E851" s="82">
        <v>45658</v>
      </c>
      <c r="F851" s="82">
        <v>46022</v>
      </c>
      <c r="G851">
        <v>45</v>
      </c>
      <c r="H851">
        <v>76</v>
      </c>
      <c r="I851">
        <f t="shared" si="55"/>
        <v>121</v>
      </c>
      <c r="J851" s="71">
        <v>41487</v>
      </c>
      <c r="L851">
        <v>12038</v>
      </c>
      <c r="N851" s="24">
        <f>IF($H851&gt;265,ROUND($H851*0.15,0),VLOOKUP($H851,'Office of Allowances Appendix B'!$A$1:$E$266,2,FALSE))</f>
        <v>11</v>
      </c>
      <c r="O851" s="24">
        <f>IF($H851&gt;265,ROUND($H851*0.25,0),VLOOKUP($H851,'Office of Allowances Appendix B'!$A$1:$E$266,3,FALSE))</f>
        <v>19</v>
      </c>
      <c r="P851" s="24">
        <f>IF($H851&gt;265,ROUND($H851*0.4,0),VLOOKUP($H851,'Office of Allowances Appendix B'!$A$1:$E$266,4,FALSE))</f>
        <v>31</v>
      </c>
      <c r="Q851" s="24">
        <f t="shared" si="56"/>
        <v>15</v>
      </c>
    </row>
    <row r="852" spans="1:17" x14ac:dyDescent="0.3">
      <c r="A852" t="s">
        <v>1740</v>
      </c>
      <c r="B852" t="s">
        <v>109</v>
      </c>
      <c r="C852" t="s">
        <v>1741</v>
      </c>
      <c r="D852" t="s">
        <v>113</v>
      </c>
      <c r="E852" s="82">
        <v>45658</v>
      </c>
      <c r="F852" s="82">
        <v>46022</v>
      </c>
      <c r="G852">
        <v>127</v>
      </c>
      <c r="H852">
        <v>89</v>
      </c>
      <c r="I852">
        <f t="shared" si="55"/>
        <v>216</v>
      </c>
      <c r="J852" s="71">
        <v>45474</v>
      </c>
      <c r="K852">
        <v>2</v>
      </c>
      <c r="L852">
        <v>11754</v>
      </c>
      <c r="N852" s="24">
        <f>IF($H852&gt;265,ROUND($H852*0.15,0),VLOOKUP($H852,'Office of Allowances Appendix B'!$A$1:$E$266,2,FALSE))</f>
        <v>13</v>
      </c>
      <c r="O852" s="24">
        <f>IF($H852&gt;265,ROUND($H852*0.25,0),VLOOKUP($H852,'Office of Allowances Appendix B'!$A$1:$E$266,3,FALSE))</f>
        <v>22</v>
      </c>
      <c r="P852" s="24">
        <f>IF($H852&gt;265,ROUND($H852*0.4,0),VLOOKUP($H852,'Office of Allowances Appendix B'!$A$1:$E$266,4,FALSE))</f>
        <v>36</v>
      </c>
      <c r="Q852" s="24">
        <f t="shared" si="56"/>
        <v>18</v>
      </c>
    </row>
    <row r="853" spans="1:17" x14ac:dyDescent="0.3">
      <c r="A853" t="s">
        <v>1740</v>
      </c>
      <c r="B853" t="s">
        <v>1742</v>
      </c>
      <c r="C853" t="s">
        <v>1743</v>
      </c>
      <c r="D853" t="s">
        <v>113</v>
      </c>
      <c r="E853" s="82">
        <v>45658</v>
      </c>
      <c r="F853" s="82">
        <v>46022</v>
      </c>
      <c r="G853">
        <v>230</v>
      </c>
      <c r="H853">
        <v>109</v>
      </c>
      <c r="I853">
        <f t="shared" si="55"/>
        <v>339</v>
      </c>
      <c r="J853" s="71">
        <v>45474</v>
      </c>
      <c r="L853">
        <v>11673</v>
      </c>
      <c r="N853" s="24">
        <f>IF($H853&gt;265,ROUND($H853*0.15,0),VLOOKUP($H853,'Office of Allowances Appendix B'!$A$1:$E$266,2,FALSE))</f>
        <v>16</v>
      </c>
      <c r="O853" s="24">
        <f>IF($H853&gt;265,ROUND($H853*0.25,0),VLOOKUP($H853,'Office of Allowances Appendix B'!$A$1:$E$266,3,FALSE))</f>
        <v>27</v>
      </c>
      <c r="P853" s="24">
        <f>IF($H853&gt;265,ROUND($H853*0.4,0),VLOOKUP($H853,'Office of Allowances Appendix B'!$A$1:$E$266,4,FALSE))</f>
        <v>44</v>
      </c>
      <c r="Q853" s="24">
        <f t="shared" si="56"/>
        <v>22</v>
      </c>
    </row>
    <row r="854" spans="1:17" x14ac:dyDescent="0.3">
      <c r="A854" t="s">
        <v>1740</v>
      </c>
      <c r="B854" t="s">
        <v>1744</v>
      </c>
      <c r="C854" t="s">
        <v>1745</v>
      </c>
      <c r="D854" t="s">
        <v>113</v>
      </c>
      <c r="E854" s="82">
        <v>45658</v>
      </c>
      <c r="F854" s="82">
        <v>46022</v>
      </c>
      <c r="G854">
        <v>250</v>
      </c>
      <c r="H854">
        <v>96</v>
      </c>
      <c r="I854">
        <f t="shared" si="55"/>
        <v>346</v>
      </c>
      <c r="J854" s="71">
        <v>45474</v>
      </c>
      <c r="L854">
        <v>10092</v>
      </c>
      <c r="N854" s="24">
        <f>IF($H854&gt;265,ROUND($H854*0.15,0),VLOOKUP($H854,'Office of Allowances Appendix B'!$A$1:$E$266,2,FALSE))</f>
        <v>14</v>
      </c>
      <c r="O854" s="24">
        <f>IF($H854&gt;265,ROUND($H854*0.25,0),VLOOKUP($H854,'Office of Allowances Appendix B'!$A$1:$E$266,3,FALSE))</f>
        <v>24</v>
      </c>
      <c r="P854" s="24">
        <f>IF($H854&gt;265,ROUND($H854*0.4,0),VLOOKUP($H854,'Office of Allowances Appendix B'!$A$1:$E$266,4,FALSE))</f>
        <v>39</v>
      </c>
      <c r="Q854" s="24">
        <f t="shared" si="56"/>
        <v>19</v>
      </c>
    </row>
    <row r="855" spans="1:17" x14ac:dyDescent="0.3">
      <c r="A855" t="s">
        <v>1740</v>
      </c>
      <c r="B855" t="s">
        <v>1746</v>
      </c>
      <c r="C855" t="s">
        <v>1747</v>
      </c>
      <c r="D855" t="s">
        <v>113</v>
      </c>
      <c r="E855" s="82">
        <v>45658</v>
      </c>
      <c r="F855" s="82">
        <v>46022</v>
      </c>
      <c r="G855">
        <v>220</v>
      </c>
      <c r="H855">
        <v>105</v>
      </c>
      <c r="I855">
        <f t="shared" si="55"/>
        <v>325</v>
      </c>
      <c r="J855" s="71">
        <v>45474</v>
      </c>
      <c r="L855">
        <v>12292</v>
      </c>
      <c r="N855" s="24">
        <f>IF($H855&gt;265,ROUND($H855*0.15,0),VLOOKUP($H855,'Office of Allowances Appendix B'!$A$1:$E$266,2,FALSE))</f>
        <v>16</v>
      </c>
      <c r="O855" s="24">
        <f>IF($H855&gt;265,ROUND($H855*0.25,0),VLOOKUP($H855,'Office of Allowances Appendix B'!$A$1:$E$266,3,FALSE))</f>
        <v>26</v>
      </c>
      <c r="P855" s="24">
        <f>IF($H855&gt;265,ROUND($H855*0.4,0),VLOOKUP($H855,'Office of Allowances Appendix B'!$A$1:$E$266,4,FALSE))</f>
        <v>42</v>
      </c>
      <c r="Q855" s="24">
        <f t="shared" si="56"/>
        <v>21</v>
      </c>
    </row>
    <row r="856" spans="1:17" x14ac:dyDescent="0.3">
      <c r="A856" t="s">
        <v>1748</v>
      </c>
      <c r="B856" t="s">
        <v>109</v>
      </c>
      <c r="C856" t="s">
        <v>1749</v>
      </c>
      <c r="D856" t="s">
        <v>113</v>
      </c>
      <c r="E856" s="82">
        <v>45658</v>
      </c>
      <c r="F856" s="82">
        <v>46022</v>
      </c>
      <c r="G856">
        <v>114</v>
      </c>
      <c r="H856">
        <v>65</v>
      </c>
      <c r="I856">
        <f t="shared" si="55"/>
        <v>179</v>
      </c>
      <c r="J856" s="71">
        <v>45658</v>
      </c>
      <c r="K856">
        <v>2</v>
      </c>
      <c r="L856">
        <v>11875</v>
      </c>
      <c r="N856" s="24">
        <f>IF($H856&gt;265,ROUND($H856*0.15,0),VLOOKUP($H856,'Office of Allowances Appendix B'!$A$1:$E$266,2,FALSE))</f>
        <v>10</v>
      </c>
      <c r="O856" s="24">
        <f>IF($H856&gt;265,ROUND($H856*0.25,0),VLOOKUP($H856,'Office of Allowances Appendix B'!$A$1:$E$266,3,FALSE))</f>
        <v>16</v>
      </c>
      <c r="P856" s="24">
        <f>IF($H856&gt;265,ROUND($H856*0.4,0),VLOOKUP($H856,'Office of Allowances Appendix B'!$A$1:$E$266,4,FALSE))</f>
        <v>26</v>
      </c>
      <c r="Q856" s="24">
        <f t="shared" si="56"/>
        <v>13</v>
      </c>
    </row>
    <row r="857" spans="1:17" x14ac:dyDescent="0.3">
      <c r="A857" t="s">
        <v>1748</v>
      </c>
      <c r="B857" t="s">
        <v>1750</v>
      </c>
      <c r="C857" t="s">
        <v>1751</v>
      </c>
      <c r="D857" t="s">
        <v>113</v>
      </c>
      <c r="E857" s="82">
        <v>45658</v>
      </c>
      <c r="F857" s="82">
        <v>46022</v>
      </c>
      <c r="G857">
        <v>124</v>
      </c>
      <c r="H857">
        <v>78</v>
      </c>
      <c r="I857">
        <f t="shared" si="55"/>
        <v>202</v>
      </c>
      <c r="J857" s="71">
        <v>45658</v>
      </c>
      <c r="L857">
        <v>11612</v>
      </c>
      <c r="N857" s="24">
        <f>IF($H857&gt;265,ROUND($H857*0.15,0),VLOOKUP($H857,'Office of Allowances Appendix B'!$A$1:$E$266,2,FALSE))</f>
        <v>12</v>
      </c>
      <c r="O857" s="24">
        <f>IF($H857&gt;265,ROUND($H857*0.25,0),VLOOKUP($H857,'Office of Allowances Appendix B'!$A$1:$E$266,3,FALSE))</f>
        <v>20</v>
      </c>
      <c r="P857" s="24">
        <f>IF($H857&gt;265,ROUND($H857*0.4,0),VLOOKUP($H857,'Office of Allowances Appendix B'!$A$1:$E$266,4,FALSE))</f>
        <v>31</v>
      </c>
      <c r="Q857" s="24">
        <f t="shared" si="56"/>
        <v>15</v>
      </c>
    </row>
    <row r="858" spans="1:17" x14ac:dyDescent="0.3">
      <c r="A858" t="s">
        <v>1748</v>
      </c>
      <c r="B858" t="s">
        <v>1752</v>
      </c>
      <c r="C858" t="s">
        <v>1753</v>
      </c>
      <c r="D858" t="s">
        <v>113</v>
      </c>
      <c r="E858" s="82">
        <v>45658</v>
      </c>
      <c r="F858" s="82">
        <v>46022</v>
      </c>
      <c r="G858">
        <v>109</v>
      </c>
      <c r="H858">
        <v>77</v>
      </c>
      <c r="I858">
        <f t="shared" si="55"/>
        <v>186</v>
      </c>
      <c r="J858" s="71">
        <v>45444</v>
      </c>
      <c r="L858">
        <v>10302</v>
      </c>
      <c r="N858" s="24">
        <f>IF($H858&gt;265,ROUND($H858*0.15,0),VLOOKUP($H858,'Office of Allowances Appendix B'!$A$1:$E$266,2,FALSE))</f>
        <v>12</v>
      </c>
      <c r="O858" s="24">
        <f>IF($H858&gt;265,ROUND($H858*0.25,0),VLOOKUP($H858,'Office of Allowances Appendix B'!$A$1:$E$266,3,FALSE))</f>
        <v>19</v>
      </c>
      <c r="P858" s="24">
        <f>IF($H858&gt;265,ROUND($H858*0.4,0),VLOOKUP($H858,'Office of Allowances Appendix B'!$A$1:$E$266,4,FALSE))</f>
        <v>31</v>
      </c>
      <c r="Q858" s="24">
        <f t="shared" si="56"/>
        <v>15</v>
      </c>
    </row>
    <row r="859" spans="1:17" x14ac:dyDescent="0.3">
      <c r="A859" t="s">
        <v>1748</v>
      </c>
      <c r="B859" t="s">
        <v>1754</v>
      </c>
      <c r="C859" t="s">
        <v>1755</v>
      </c>
      <c r="D859" t="s">
        <v>113</v>
      </c>
      <c r="E859" s="82">
        <v>45658</v>
      </c>
      <c r="F859" s="82">
        <v>46022</v>
      </c>
      <c r="G859">
        <v>133</v>
      </c>
      <c r="H859">
        <v>91</v>
      </c>
      <c r="I859">
        <f t="shared" si="55"/>
        <v>224</v>
      </c>
      <c r="J859" s="71">
        <v>45444</v>
      </c>
      <c r="L859">
        <v>91161</v>
      </c>
      <c r="N859" s="24">
        <f>IF($H859&gt;265,ROUND($H859*0.15,0),VLOOKUP($H859,'Office of Allowances Appendix B'!$A$1:$E$266,2,FALSE))</f>
        <v>14</v>
      </c>
      <c r="O859" s="24">
        <f>IF($H859&gt;265,ROUND($H859*0.25,0),VLOOKUP($H859,'Office of Allowances Appendix B'!$A$1:$E$266,3,FALSE))</f>
        <v>23</v>
      </c>
      <c r="P859" s="24">
        <f>IF($H859&gt;265,ROUND($H859*0.4,0),VLOOKUP($H859,'Office of Allowances Appendix B'!$A$1:$E$266,4,FALSE))</f>
        <v>36</v>
      </c>
      <c r="Q859" s="24">
        <f t="shared" si="56"/>
        <v>18</v>
      </c>
    </row>
    <row r="860" spans="1:17" x14ac:dyDescent="0.3">
      <c r="A860" t="s">
        <v>1748</v>
      </c>
      <c r="B860" t="s">
        <v>1756</v>
      </c>
      <c r="C860" t="s">
        <v>1757</v>
      </c>
      <c r="D860" t="s">
        <v>113</v>
      </c>
      <c r="E860" s="82">
        <v>45658</v>
      </c>
      <c r="F860" s="82">
        <v>46022</v>
      </c>
      <c r="G860">
        <v>86</v>
      </c>
      <c r="H860">
        <v>71</v>
      </c>
      <c r="I860">
        <f t="shared" si="55"/>
        <v>157</v>
      </c>
      <c r="J860" s="71">
        <v>45444</v>
      </c>
      <c r="K860">
        <v>2</v>
      </c>
      <c r="L860">
        <v>11613</v>
      </c>
      <c r="N860" s="24">
        <f>IF($H860&gt;265,ROUND($H860*0.15,0),VLOOKUP($H860,'Office of Allowances Appendix B'!$A$1:$E$266,2,FALSE))</f>
        <v>11</v>
      </c>
      <c r="O860" s="24">
        <f>IF($H860&gt;265,ROUND($H860*0.25,0),VLOOKUP($H860,'Office of Allowances Appendix B'!$A$1:$E$266,3,FALSE))</f>
        <v>18</v>
      </c>
      <c r="P860" s="24">
        <f>IF($H860&gt;265,ROUND($H860*0.4,0),VLOOKUP($H860,'Office of Allowances Appendix B'!$A$1:$E$266,4,FALSE))</f>
        <v>28</v>
      </c>
      <c r="Q860" s="24">
        <f t="shared" si="56"/>
        <v>14</v>
      </c>
    </row>
    <row r="861" spans="1:17" x14ac:dyDescent="0.3">
      <c r="A861" t="s">
        <v>1748</v>
      </c>
      <c r="B861" t="s">
        <v>1758</v>
      </c>
      <c r="C861" t="s">
        <v>1759</v>
      </c>
      <c r="D861" t="s">
        <v>113</v>
      </c>
      <c r="E861" s="82">
        <v>45658</v>
      </c>
      <c r="F861" s="82">
        <v>46022</v>
      </c>
      <c r="G861">
        <v>136</v>
      </c>
      <c r="H861">
        <v>82</v>
      </c>
      <c r="I861">
        <f t="shared" si="55"/>
        <v>218</v>
      </c>
      <c r="J861" s="71">
        <v>45444</v>
      </c>
      <c r="L861">
        <v>20008</v>
      </c>
      <c r="N861" s="24">
        <f>IF($H861&gt;265,ROUND($H861*0.15,0),VLOOKUP($H861,'Office of Allowances Appendix B'!$A$1:$E$266,2,FALSE))</f>
        <v>12</v>
      </c>
      <c r="O861" s="24">
        <f>IF($H861&gt;265,ROUND($H861*0.25,0),VLOOKUP($H861,'Office of Allowances Appendix B'!$A$1:$E$266,3,FALSE))</f>
        <v>21</v>
      </c>
      <c r="P861" s="24">
        <f>IF($H861&gt;265,ROUND($H861*0.4,0),VLOOKUP($H861,'Office of Allowances Appendix B'!$A$1:$E$266,4,FALSE))</f>
        <v>33</v>
      </c>
      <c r="Q861" s="24">
        <f t="shared" si="56"/>
        <v>16</v>
      </c>
    </row>
    <row r="862" spans="1:17" x14ac:dyDescent="0.3">
      <c r="A862" t="s">
        <v>1748</v>
      </c>
      <c r="B862" t="s">
        <v>1760</v>
      </c>
      <c r="C862" t="s">
        <v>1761</v>
      </c>
      <c r="D862" t="s">
        <v>113</v>
      </c>
      <c r="E862" s="82">
        <v>45658</v>
      </c>
      <c r="F862" s="82">
        <v>46022</v>
      </c>
      <c r="G862">
        <v>195</v>
      </c>
      <c r="H862">
        <v>90</v>
      </c>
      <c r="I862">
        <f t="shared" si="55"/>
        <v>285</v>
      </c>
      <c r="J862" s="71">
        <v>45658</v>
      </c>
      <c r="K862">
        <v>34</v>
      </c>
      <c r="L862">
        <v>10301</v>
      </c>
      <c r="N862" s="24">
        <f>IF($H862&gt;265,ROUND($H862*0.15,0),VLOOKUP($H862,'Office of Allowances Appendix B'!$A$1:$E$266,2,FALSE))</f>
        <v>14</v>
      </c>
      <c r="O862" s="24">
        <f>IF($H862&gt;265,ROUND($H862*0.25,0),VLOOKUP($H862,'Office of Allowances Appendix B'!$A$1:$E$266,3,FALSE))</f>
        <v>22</v>
      </c>
      <c r="P862" s="24">
        <f>IF($H862&gt;265,ROUND($H862*0.4,0),VLOOKUP($H862,'Office of Allowances Appendix B'!$A$1:$E$266,4,FALSE))</f>
        <v>36</v>
      </c>
      <c r="Q862" s="24">
        <f t="shared" si="56"/>
        <v>18</v>
      </c>
    </row>
    <row r="863" spans="1:17" x14ac:dyDescent="0.3">
      <c r="A863" t="s">
        <v>1762</v>
      </c>
      <c r="B863" t="s">
        <v>109</v>
      </c>
      <c r="C863" t="s">
        <v>1763</v>
      </c>
      <c r="D863" t="s">
        <v>113</v>
      </c>
      <c r="E863" s="82">
        <v>45658</v>
      </c>
      <c r="F863" s="82">
        <v>46022</v>
      </c>
      <c r="G863">
        <v>103</v>
      </c>
      <c r="H863">
        <v>76</v>
      </c>
      <c r="I863">
        <f t="shared" ref="I863:I930" si="59">G863+H863</f>
        <v>179</v>
      </c>
      <c r="J863" s="71">
        <v>45658</v>
      </c>
      <c r="K863">
        <v>29</v>
      </c>
      <c r="L863">
        <v>11777</v>
      </c>
      <c r="N863" s="24">
        <f>IF($H863&gt;265,ROUND($H863*0.15,0),VLOOKUP($H863,'Office of Allowances Appendix B'!$A$1:$E$266,2,FALSE))</f>
        <v>11</v>
      </c>
      <c r="O863" s="24">
        <f>IF($H863&gt;265,ROUND($H863*0.25,0),VLOOKUP($H863,'Office of Allowances Appendix B'!$A$1:$E$266,3,FALSE))</f>
        <v>19</v>
      </c>
      <c r="P863" s="24">
        <f>IF($H863&gt;265,ROUND($H863*0.4,0),VLOOKUP($H863,'Office of Allowances Appendix B'!$A$1:$E$266,4,FALSE))</f>
        <v>31</v>
      </c>
      <c r="Q863" s="24">
        <f t="shared" si="56"/>
        <v>15</v>
      </c>
    </row>
    <row r="864" spans="1:17" x14ac:dyDescent="0.3">
      <c r="A864" t="s">
        <v>1762</v>
      </c>
      <c r="B864" t="s">
        <v>1764</v>
      </c>
      <c r="C864" t="s">
        <v>1765</v>
      </c>
      <c r="D864" t="s">
        <v>113</v>
      </c>
      <c r="E864" s="82">
        <v>45658</v>
      </c>
      <c r="F864" s="82">
        <v>46022</v>
      </c>
      <c r="G864">
        <v>132</v>
      </c>
      <c r="H864">
        <v>81</v>
      </c>
      <c r="I864">
        <f t="shared" si="59"/>
        <v>213</v>
      </c>
      <c r="J864" s="71">
        <v>45658</v>
      </c>
      <c r="K864">
        <v>29</v>
      </c>
      <c r="L864">
        <v>12357</v>
      </c>
      <c r="N864" s="24">
        <f>IF($H864&gt;265,ROUND($H864*0.15,0),VLOOKUP($H864,'Office of Allowances Appendix B'!$A$1:$E$266,2,FALSE))</f>
        <v>12</v>
      </c>
      <c r="O864" s="24">
        <f>IF($H864&gt;265,ROUND($H864*0.25,0),VLOOKUP($H864,'Office of Allowances Appendix B'!$A$1:$E$266,3,FALSE))</f>
        <v>20</v>
      </c>
      <c r="P864" s="24">
        <f>IF($H864&gt;265,ROUND($H864*0.4,0),VLOOKUP($H864,'Office of Allowances Appendix B'!$A$1:$E$266,4,FALSE))</f>
        <v>33</v>
      </c>
      <c r="Q864" s="24">
        <f t="shared" si="56"/>
        <v>16</v>
      </c>
    </row>
    <row r="865" spans="1:17" x14ac:dyDescent="0.3">
      <c r="A865" t="s">
        <v>1762</v>
      </c>
      <c r="B865" t="s">
        <v>1766</v>
      </c>
      <c r="C865" t="s">
        <v>1767</v>
      </c>
      <c r="D865" t="s">
        <v>113</v>
      </c>
      <c r="E865" s="82">
        <v>45658</v>
      </c>
      <c r="F865" s="82">
        <v>46022</v>
      </c>
      <c r="G865">
        <v>123</v>
      </c>
      <c r="H865">
        <v>87</v>
      </c>
      <c r="I865">
        <f t="shared" si="59"/>
        <v>210</v>
      </c>
      <c r="J865" s="71">
        <v>45658</v>
      </c>
      <c r="K865" t="s">
        <v>1768</v>
      </c>
      <c r="L865">
        <v>11736</v>
      </c>
      <c r="N865" s="24">
        <f>IF($H865&gt;265,ROUND($H865*0.15,0),VLOOKUP($H865,'Office of Allowances Appendix B'!$A$1:$E$266,2,FALSE))</f>
        <v>13</v>
      </c>
      <c r="O865" s="24">
        <f>IF($H865&gt;265,ROUND($H865*0.25,0),VLOOKUP($H865,'Office of Allowances Appendix B'!$A$1:$E$266,3,FALSE))</f>
        <v>22</v>
      </c>
      <c r="P865" s="24">
        <f>IF($H865&gt;265,ROUND($H865*0.4,0),VLOOKUP($H865,'Office of Allowances Appendix B'!$A$1:$E$266,4,FALSE))</f>
        <v>35</v>
      </c>
      <c r="Q865" s="24">
        <f t="shared" si="56"/>
        <v>17</v>
      </c>
    </row>
    <row r="866" spans="1:17" x14ac:dyDescent="0.3">
      <c r="A866" t="s">
        <v>1762</v>
      </c>
      <c r="B866" t="s">
        <v>1769</v>
      </c>
      <c r="C866" t="s">
        <v>1770</v>
      </c>
      <c r="D866" t="s">
        <v>113</v>
      </c>
      <c r="E866" s="82">
        <v>45658</v>
      </c>
      <c r="F866" s="82">
        <v>46022</v>
      </c>
      <c r="G866">
        <v>129</v>
      </c>
      <c r="H866">
        <v>116</v>
      </c>
      <c r="I866">
        <f t="shared" si="59"/>
        <v>245</v>
      </c>
      <c r="J866" s="71">
        <v>45658</v>
      </c>
      <c r="K866">
        <v>29</v>
      </c>
      <c r="L866">
        <v>12360</v>
      </c>
      <c r="N866" s="24">
        <f>IF($H866&gt;265,ROUND($H866*0.15,0),VLOOKUP($H866,'Office of Allowances Appendix B'!$A$1:$E$266,2,FALSE))</f>
        <v>17</v>
      </c>
      <c r="O866" s="24">
        <f>IF($H866&gt;265,ROUND($H866*0.25,0),VLOOKUP($H866,'Office of Allowances Appendix B'!$A$1:$E$266,3,FALSE))</f>
        <v>29</v>
      </c>
      <c r="P866" s="24">
        <f>IF($H866&gt;265,ROUND($H866*0.4,0),VLOOKUP($H866,'Office of Allowances Appendix B'!$A$1:$E$266,4,FALSE))</f>
        <v>47</v>
      </c>
      <c r="Q866" s="24">
        <f t="shared" si="56"/>
        <v>23</v>
      </c>
    </row>
    <row r="867" spans="1:17" x14ac:dyDescent="0.3">
      <c r="A867" t="s">
        <v>1762</v>
      </c>
      <c r="B867" t="s">
        <v>1771</v>
      </c>
      <c r="C867" t="s">
        <v>1772</v>
      </c>
      <c r="D867" t="s">
        <v>113</v>
      </c>
      <c r="E867" s="82">
        <v>45658</v>
      </c>
      <c r="F867" s="82">
        <v>46022</v>
      </c>
      <c r="G867">
        <v>98</v>
      </c>
      <c r="H867">
        <v>79</v>
      </c>
      <c r="I867">
        <f t="shared" si="59"/>
        <v>177</v>
      </c>
      <c r="J867" s="71">
        <v>45658</v>
      </c>
      <c r="K867">
        <v>29</v>
      </c>
      <c r="L867">
        <v>13701</v>
      </c>
      <c r="N867" s="24">
        <f>IF($H867&gt;265,ROUND($H867*0.15,0),VLOOKUP($H867,'Office of Allowances Appendix B'!$A$1:$E$266,2,FALSE))</f>
        <v>12</v>
      </c>
      <c r="O867" s="24">
        <f>IF($H867&gt;265,ROUND($H867*0.25,0),VLOOKUP($H867,'Office of Allowances Appendix B'!$A$1:$E$266,3,FALSE))</f>
        <v>20</v>
      </c>
      <c r="P867" s="24">
        <f>IF($H867&gt;265,ROUND($H867*0.4,0),VLOOKUP($H867,'Office of Allowances Appendix B'!$A$1:$E$266,4,FALSE))</f>
        <v>32</v>
      </c>
      <c r="Q867" s="24">
        <f t="shared" si="56"/>
        <v>15</v>
      </c>
    </row>
    <row r="868" spans="1:17" x14ac:dyDescent="0.3">
      <c r="A868" t="s">
        <v>1762</v>
      </c>
      <c r="B868" t="s">
        <v>1773</v>
      </c>
      <c r="C868" t="s">
        <v>1774</v>
      </c>
      <c r="D868" t="s">
        <v>113</v>
      </c>
      <c r="E868" s="82">
        <v>45658</v>
      </c>
      <c r="F868" s="82">
        <v>46022</v>
      </c>
      <c r="G868">
        <v>220</v>
      </c>
      <c r="H868">
        <v>118</v>
      </c>
      <c r="I868">
        <f t="shared" si="59"/>
        <v>338</v>
      </c>
      <c r="J868" s="71">
        <v>45689</v>
      </c>
      <c r="K868">
        <v>29</v>
      </c>
      <c r="L868">
        <v>10192</v>
      </c>
      <c r="N868" s="24">
        <f>IF($H868&gt;265,ROUND($H868*0.15,0),VLOOKUP($H868,'Office of Allowances Appendix B'!$A$1:$E$266,2,FALSE))</f>
        <v>18</v>
      </c>
      <c r="O868" s="24">
        <f>IF($H868&gt;265,ROUND($H868*0.25,0),VLOOKUP($H868,'Office of Allowances Appendix B'!$A$1:$E$266,3,FALSE))</f>
        <v>30</v>
      </c>
      <c r="P868" s="24">
        <f>IF($H868&gt;265,ROUND($H868*0.4,0),VLOOKUP($H868,'Office of Allowances Appendix B'!$A$1:$E$266,4,FALSE))</f>
        <v>47</v>
      </c>
      <c r="Q868" s="24">
        <f t="shared" si="56"/>
        <v>23</v>
      </c>
    </row>
    <row r="869" spans="1:17" x14ac:dyDescent="0.3">
      <c r="A869" t="s">
        <v>1762</v>
      </c>
      <c r="B869" t="s">
        <v>1775</v>
      </c>
      <c r="C869" t="s">
        <v>1776</v>
      </c>
      <c r="D869" t="s">
        <v>113</v>
      </c>
      <c r="E869" s="82">
        <v>45658</v>
      </c>
      <c r="F869" s="82">
        <v>46022</v>
      </c>
      <c r="G869">
        <v>103</v>
      </c>
      <c r="H869">
        <v>82</v>
      </c>
      <c r="I869">
        <f t="shared" si="59"/>
        <v>185</v>
      </c>
      <c r="J869" s="71">
        <v>45658</v>
      </c>
      <c r="K869">
        <v>29</v>
      </c>
      <c r="L869">
        <v>12359</v>
      </c>
      <c r="N869" s="24">
        <f>IF($H869&gt;265,ROUND($H869*0.15,0),VLOOKUP($H869,'Office of Allowances Appendix B'!$A$1:$E$266,2,FALSE))</f>
        <v>12</v>
      </c>
      <c r="O869" s="24">
        <f>IF($H869&gt;265,ROUND($H869*0.25,0),VLOOKUP($H869,'Office of Allowances Appendix B'!$A$1:$E$266,3,FALSE))</f>
        <v>21</v>
      </c>
      <c r="P869" s="24">
        <f>IF($H869&gt;265,ROUND($H869*0.4,0),VLOOKUP($H869,'Office of Allowances Appendix B'!$A$1:$E$266,4,FALSE))</f>
        <v>33</v>
      </c>
      <c r="Q869" s="24">
        <f t="shared" si="56"/>
        <v>16</v>
      </c>
    </row>
    <row r="870" spans="1:17" x14ac:dyDescent="0.3">
      <c r="A870" t="s">
        <v>1762</v>
      </c>
      <c r="B870" t="s">
        <v>1777</v>
      </c>
      <c r="C870" t="s">
        <v>1778</v>
      </c>
      <c r="D870" t="s">
        <v>113</v>
      </c>
      <c r="E870" s="82">
        <v>45658</v>
      </c>
      <c r="F870" s="82">
        <v>46022</v>
      </c>
      <c r="G870">
        <v>111</v>
      </c>
      <c r="H870">
        <v>89</v>
      </c>
      <c r="I870">
        <f t="shared" si="59"/>
        <v>200</v>
      </c>
      <c r="J870" s="71">
        <v>45658</v>
      </c>
      <c r="K870">
        <v>29</v>
      </c>
      <c r="L870">
        <v>10191</v>
      </c>
      <c r="N870" s="24">
        <f>IF($H870&gt;265,ROUND($H870*0.15,0),VLOOKUP($H870,'Office of Allowances Appendix B'!$A$1:$E$266,2,FALSE))</f>
        <v>13</v>
      </c>
      <c r="O870" s="24">
        <f>IF($H870&gt;265,ROUND($H870*0.25,0),VLOOKUP($H870,'Office of Allowances Appendix B'!$A$1:$E$266,3,FALSE))</f>
        <v>22</v>
      </c>
      <c r="P870" s="24">
        <f>IF($H870&gt;265,ROUND($H870*0.4,0),VLOOKUP($H870,'Office of Allowances Appendix B'!$A$1:$E$266,4,FALSE))</f>
        <v>36</v>
      </c>
      <c r="Q870" s="24">
        <f t="shared" ref="Q870:Q938" si="60">H870-SUM(N870:P870)</f>
        <v>18</v>
      </c>
    </row>
    <row r="871" spans="1:17" x14ac:dyDescent="0.3">
      <c r="A871" t="s">
        <v>1762</v>
      </c>
      <c r="B871" t="s">
        <v>1779</v>
      </c>
      <c r="C871" t="s">
        <v>1780</v>
      </c>
      <c r="D871" t="s">
        <v>113</v>
      </c>
      <c r="E871" s="82">
        <v>45658</v>
      </c>
      <c r="F871" s="82">
        <v>46022</v>
      </c>
      <c r="G871">
        <v>117</v>
      </c>
      <c r="H871">
        <v>98</v>
      </c>
      <c r="I871">
        <f t="shared" si="59"/>
        <v>215</v>
      </c>
      <c r="J871" s="71">
        <v>45658</v>
      </c>
      <c r="K871">
        <v>29</v>
      </c>
      <c r="L871">
        <v>13546</v>
      </c>
      <c r="N871" s="24">
        <f>IF($H871&gt;265,ROUND($H871*0.15,0),VLOOKUP($H871,'Office of Allowances Appendix B'!$A$1:$E$266,2,FALSE))</f>
        <v>15</v>
      </c>
      <c r="O871" s="24">
        <f>IF($H871&gt;265,ROUND($H871*0.25,0),VLOOKUP($H871,'Office of Allowances Appendix B'!$A$1:$E$266,3,FALSE))</f>
        <v>25</v>
      </c>
      <c r="P871" s="24">
        <f>IF($H871&gt;265,ROUND($H871*0.4,0),VLOOKUP($H871,'Office of Allowances Appendix B'!$A$1:$E$266,4,FALSE))</f>
        <v>39</v>
      </c>
      <c r="Q871" s="24">
        <f t="shared" si="60"/>
        <v>19</v>
      </c>
    </row>
    <row r="872" spans="1:17" x14ac:dyDescent="0.3">
      <c r="A872" t="s">
        <v>1762</v>
      </c>
      <c r="B872" t="s">
        <v>1781</v>
      </c>
      <c r="C872" t="s">
        <v>1782</v>
      </c>
      <c r="D872" t="s">
        <v>113</v>
      </c>
      <c r="E872" s="82">
        <v>45658</v>
      </c>
      <c r="F872" s="82">
        <v>46022</v>
      </c>
      <c r="G872">
        <v>178</v>
      </c>
      <c r="H872">
        <v>99</v>
      </c>
      <c r="I872">
        <f t="shared" si="59"/>
        <v>277</v>
      </c>
      <c r="J872" s="71">
        <v>45658</v>
      </c>
      <c r="K872">
        <v>29</v>
      </c>
      <c r="L872">
        <v>10190</v>
      </c>
      <c r="N872" s="24">
        <f>IF($H872&gt;265,ROUND($H872*0.15,0),VLOOKUP($H872,'Office of Allowances Appendix B'!$A$1:$E$266,2,FALSE))</f>
        <v>15</v>
      </c>
      <c r="O872" s="24">
        <f>IF($H872&gt;265,ROUND($H872*0.25,0),VLOOKUP($H872,'Office of Allowances Appendix B'!$A$1:$E$266,3,FALSE))</f>
        <v>25</v>
      </c>
      <c r="P872" s="24">
        <f>IF($H872&gt;265,ROUND($H872*0.4,0),VLOOKUP($H872,'Office of Allowances Appendix B'!$A$1:$E$266,4,FALSE))</f>
        <v>40</v>
      </c>
      <c r="Q872" s="24">
        <f t="shared" si="60"/>
        <v>19</v>
      </c>
    </row>
    <row r="873" spans="1:17" x14ac:dyDescent="0.3">
      <c r="A873" t="s">
        <v>1762</v>
      </c>
      <c r="B873" t="s">
        <v>1783</v>
      </c>
      <c r="C873" t="s">
        <v>1784</v>
      </c>
      <c r="D873" t="s">
        <v>113</v>
      </c>
      <c r="E873" s="82">
        <v>45658</v>
      </c>
      <c r="F873" s="82">
        <v>46022</v>
      </c>
      <c r="G873">
        <v>161</v>
      </c>
      <c r="H873">
        <v>129</v>
      </c>
      <c r="I873">
        <f t="shared" si="59"/>
        <v>290</v>
      </c>
      <c r="J873" s="71">
        <v>45658</v>
      </c>
      <c r="K873">
        <v>29</v>
      </c>
      <c r="L873">
        <v>12249</v>
      </c>
      <c r="N873" s="24">
        <f>IF($H873&gt;265,ROUND($H873*0.15,0),VLOOKUP($H873,'Office of Allowances Appendix B'!$A$1:$E$266,2,FALSE))</f>
        <v>19</v>
      </c>
      <c r="O873" s="24">
        <f>IF($H873&gt;265,ROUND($H873*0.25,0),VLOOKUP($H873,'Office of Allowances Appendix B'!$A$1:$E$266,3,FALSE))</f>
        <v>32</v>
      </c>
      <c r="P873" s="24">
        <f>IF($H873&gt;265,ROUND($H873*0.4,0),VLOOKUP($H873,'Office of Allowances Appendix B'!$A$1:$E$266,4,FALSE))</f>
        <v>52</v>
      </c>
      <c r="Q873" s="24">
        <f t="shared" si="60"/>
        <v>26</v>
      </c>
    </row>
    <row r="874" spans="1:17" x14ac:dyDescent="0.3">
      <c r="A874" t="s">
        <v>1762</v>
      </c>
      <c r="B874" t="s">
        <v>1785</v>
      </c>
      <c r="C874" t="s">
        <v>1786</v>
      </c>
      <c r="D874" t="s">
        <v>113</v>
      </c>
      <c r="E874" s="82">
        <v>45658</v>
      </c>
      <c r="F874" s="82">
        <v>46022</v>
      </c>
      <c r="G874">
        <v>114</v>
      </c>
      <c r="H874">
        <v>86</v>
      </c>
      <c r="I874">
        <f t="shared" si="59"/>
        <v>200</v>
      </c>
      <c r="J874" s="71">
        <v>43191</v>
      </c>
      <c r="K874">
        <v>29</v>
      </c>
      <c r="L874">
        <v>12513</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34</v>
      </c>
      <c r="Q874" s="24">
        <f t="shared" si="60"/>
        <v>17</v>
      </c>
    </row>
    <row r="875" spans="1:17" x14ac:dyDescent="0.3">
      <c r="A875" t="s">
        <v>1787</v>
      </c>
      <c r="B875" t="s">
        <v>109</v>
      </c>
      <c r="C875" t="s">
        <v>1788</v>
      </c>
      <c r="D875" t="s">
        <v>113</v>
      </c>
      <c r="E875" s="82">
        <v>45658</v>
      </c>
      <c r="F875" s="82">
        <v>46022</v>
      </c>
      <c r="G875">
        <v>91</v>
      </c>
      <c r="H875">
        <v>61</v>
      </c>
      <c r="I875">
        <f t="shared" si="59"/>
        <v>152</v>
      </c>
      <c r="J875" s="71">
        <v>45658</v>
      </c>
      <c r="L875">
        <v>11909</v>
      </c>
      <c r="N875" s="24">
        <f>IF($H875&gt;265,ROUND($H875*0.15,0),VLOOKUP($H875,'Office of Allowances Appendix B'!$A$1:$E$266,2,FALSE))</f>
        <v>9</v>
      </c>
      <c r="O875" s="24">
        <f>IF($H875&gt;265,ROUND($H875*0.25,0),VLOOKUP($H875,'Office of Allowances Appendix B'!$A$1:$E$266,3,FALSE))</f>
        <v>15</v>
      </c>
      <c r="P875" s="24">
        <f>IF($H875&gt;265,ROUND($H875*0.4,0),VLOOKUP($H875,'Office of Allowances Appendix B'!$A$1:$E$266,4,FALSE))</f>
        <v>25</v>
      </c>
      <c r="Q875" s="24">
        <f t="shared" si="60"/>
        <v>12</v>
      </c>
    </row>
    <row r="876" spans="1:17" x14ac:dyDescent="0.3">
      <c r="A876" t="s">
        <v>1787</v>
      </c>
      <c r="B876" t="s">
        <v>1789</v>
      </c>
      <c r="C876" t="s">
        <v>1790</v>
      </c>
      <c r="D876" t="s">
        <v>113</v>
      </c>
      <c r="E876" s="82">
        <v>45658</v>
      </c>
      <c r="F876" s="82">
        <v>46022</v>
      </c>
      <c r="G876">
        <v>98</v>
      </c>
      <c r="H876">
        <v>88</v>
      </c>
      <c r="I876">
        <f t="shared" si="59"/>
        <v>186</v>
      </c>
      <c r="J876" s="71">
        <v>45658</v>
      </c>
      <c r="L876">
        <v>12145</v>
      </c>
      <c r="N876" s="24">
        <f>IF($H876&gt;265,ROUND($H876*0.15,0),VLOOKUP($H876,'Office of Allowances Appendix B'!$A$1:$E$266,2,FALSE))</f>
        <v>13</v>
      </c>
      <c r="O876" s="24">
        <f>IF($H876&gt;265,ROUND($H876*0.25,0),VLOOKUP($H876,'Office of Allowances Appendix B'!$A$1:$E$266,3,FALSE))</f>
        <v>22</v>
      </c>
      <c r="P876" s="24">
        <f>IF($H876&gt;265,ROUND($H876*0.4,0),VLOOKUP($H876,'Office of Allowances Appendix B'!$A$1:$E$266,4,FALSE))</f>
        <v>35</v>
      </c>
      <c r="Q876" s="24">
        <f t="shared" si="60"/>
        <v>18</v>
      </c>
    </row>
    <row r="877" spans="1:17" x14ac:dyDescent="0.3">
      <c r="A877" t="s">
        <v>1787</v>
      </c>
      <c r="B877" t="s">
        <v>1791</v>
      </c>
      <c r="C877" t="s">
        <v>1792</v>
      </c>
      <c r="D877" t="s">
        <v>113</v>
      </c>
      <c r="E877" s="82">
        <v>45658</v>
      </c>
      <c r="F877" s="82">
        <v>46022</v>
      </c>
      <c r="G877">
        <v>98</v>
      </c>
      <c r="H877">
        <v>88</v>
      </c>
      <c r="I877">
        <f t="shared" si="59"/>
        <v>186</v>
      </c>
      <c r="J877" s="71">
        <v>45658</v>
      </c>
      <c r="L877">
        <v>12146</v>
      </c>
      <c r="N877" s="24">
        <f>IF($H877&gt;265,ROUND($H877*0.15,0),VLOOKUP($H877,'Office of Allowances Appendix B'!$A$1:$E$266,2,FALSE))</f>
        <v>13</v>
      </c>
      <c r="O877" s="24">
        <f>IF($H877&gt;265,ROUND($H877*0.25,0),VLOOKUP($H877,'Office of Allowances Appendix B'!$A$1:$E$266,3,FALSE))</f>
        <v>22</v>
      </c>
      <c r="P877" s="24">
        <f>IF($H877&gt;265,ROUND($H877*0.4,0),VLOOKUP($H877,'Office of Allowances Appendix B'!$A$1:$E$266,4,FALSE))</f>
        <v>35</v>
      </c>
      <c r="Q877" s="24">
        <f t="shared" si="60"/>
        <v>18</v>
      </c>
    </row>
    <row r="878" spans="1:17" x14ac:dyDescent="0.3">
      <c r="A878" t="s">
        <v>1787</v>
      </c>
      <c r="B878" t="s">
        <v>1793</v>
      </c>
      <c r="C878" t="s">
        <v>1794</v>
      </c>
      <c r="E878" s="82">
        <v>45658</v>
      </c>
      <c r="F878" s="82">
        <v>45747</v>
      </c>
      <c r="G878">
        <v>90</v>
      </c>
      <c r="H878">
        <v>65</v>
      </c>
      <c r="I878">
        <f t="shared" si="59"/>
        <v>155</v>
      </c>
      <c r="J878" s="71">
        <v>45658</v>
      </c>
      <c r="L878">
        <v>13018</v>
      </c>
      <c r="N878" s="24">
        <f>IF($H878&gt;265,ROUND($H878*0.15,0),VLOOKUP($H878,'Office of Allowances Appendix B'!$A$1:$E$266,2,FALSE))</f>
        <v>10</v>
      </c>
      <c r="O878" s="24">
        <f>IF($H878&gt;265,ROUND($H878*0.25,0),VLOOKUP($H878,'Office of Allowances Appendix B'!$A$1:$E$266,3,FALSE))</f>
        <v>16</v>
      </c>
      <c r="P878" s="24">
        <f>IF($H878&gt;265,ROUND($H878*0.4,0),VLOOKUP($H878,'Office of Allowances Appendix B'!$A$1:$E$266,4,FALSE))</f>
        <v>26</v>
      </c>
      <c r="Q878" s="24">
        <f t="shared" si="60"/>
        <v>13</v>
      </c>
    </row>
    <row r="879" spans="1:17" x14ac:dyDescent="0.3">
      <c r="A879" t="s">
        <v>1787</v>
      </c>
      <c r="B879" t="s">
        <v>1793</v>
      </c>
      <c r="C879" t="s">
        <v>1794</v>
      </c>
      <c r="D879" t="s">
        <v>113</v>
      </c>
      <c r="E879" s="82">
        <v>45748</v>
      </c>
      <c r="F879" s="82">
        <v>45961</v>
      </c>
      <c r="G879">
        <v>97</v>
      </c>
      <c r="H879">
        <v>66</v>
      </c>
      <c r="I879">
        <f t="shared" si="59"/>
        <v>163</v>
      </c>
      <c r="J879" s="71">
        <v>45658</v>
      </c>
      <c r="L879">
        <v>13018</v>
      </c>
      <c r="N879" s="24">
        <f>IF($H879&gt;265,ROUND($H879*0.15,0),VLOOKUP($H879,'Office of Allowances Appendix B'!$A$1:$E$266,2,FALSE))</f>
        <v>10</v>
      </c>
      <c r="O879" s="24">
        <f>IF($H879&gt;265,ROUND($H879*0.25,0),VLOOKUP($H879,'Office of Allowances Appendix B'!$A$1:$E$266,3,FALSE))</f>
        <v>17</v>
      </c>
      <c r="P879" s="24">
        <f>IF($H879&gt;265,ROUND($H879*0.4,0),VLOOKUP($H879,'Office of Allowances Appendix B'!$A$1:$E$266,4,FALSE))</f>
        <v>26</v>
      </c>
      <c r="Q879" s="24">
        <f t="shared" si="60"/>
        <v>13</v>
      </c>
    </row>
    <row r="880" spans="1:17" x14ac:dyDescent="0.3">
      <c r="A880" t="s">
        <v>1787</v>
      </c>
      <c r="B880" t="s">
        <v>1793</v>
      </c>
      <c r="C880" t="s">
        <v>1794</v>
      </c>
      <c r="D880" t="s">
        <v>140</v>
      </c>
      <c r="E880" s="82">
        <v>45962</v>
      </c>
      <c r="F880" s="82">
        <v>46022</v>
      </c>
      <c r="G880">
        <v>90</v>
      </c>
      <c r="H880">
        <v>65</v>
      </c>
      <c r="I880">
        <f t="shared" si="59"/>
        <v>155</v>
      </c>
      <c r="J880" s="71">
        <v>45658</v>
      </c>
      <c r="L880">
        <v>13018</v>
      </c>
      <c r="N880" s="24">
        <f>IF($H880&gt;265,ROUND($H880*0.15,0),VLOOKUP($H880,'Office of Allowances Appendix B'!$A$1:$E$266,2,FALSE))</f>
        <v>10</v>
      </c>
      <c r="O880" s="24">
        <f>IF($H880&gt;265,ROUND($H880*0.25,0),VLOOKUP($H880,'Office of Allowances Appendix B'!$A$1:$E$266,3,FALSE))</f>
        <v>16</v>
      </c>
      <c r="P880" s="24">
        <f>IF($H880&gt;265,ROUND($H880*0.4,0),VLOOKUP($H880,'Office of Allowances Appendix B'!$A$1:$E$266,4,FALSE))</f>
        <v>26</v>
      </c>
      <c r="Q880" s="24">
        <f t="shared" si="60"/>
        <v>13</v>
      </c>
    </row>
    <row r="881" spans="1:17" x14ac:dyDescent="0.3">
      <c r="A881" t="s">
        <v>1787</v>
      </c>
      <c r="B881" t="s">
        <v>1795</v>
      </c>
      <c r="C881" t="s">
        <v>1796</v>
      </c>
      <c r="D881" t="s">
        <v>113</v>
      </c>
      <c r="E881" s="82">
        <v>45658</v>
      </c>
      <c r="F881" s="82">
        <v>46022</v>
      </c>
      <c r="G881">
        <v>249</v>
      </c>
      <c r="H881">
        <v>101</v>
      </c>
      <c r="I881">
        <f t="shared" si="59"/>
        <v>350</v>
      </c>
      <c r="J881" s="71">
        <v>45658</v>
      </c>
      <c r="L881">
        <v>10185</v>
      </c>
      <c r="N881" s="24">
        <f>IF($H881&gt;265,ROUND($H881*0.15,0),VLOOKUP($H881,'Office of Allowances Appendix B'!$A$1:$E$266,2,FALSE))</f>
        <v>15</v>
      </c>
      <c r="O881" s="24">
        <f>IF($H881&gt;265,ROUND($H881*0.25,0),VLOOKUP($H881,'Office of Allowances Appendix B'!$A$1:$E$266,3,FALSE))</f>
        <v>25</v>
      </c>
      <c r="P881" s="24">
        <f>IF($H881&gt;265,ROUND($H881*0.4,0),VLOOKUP($H881,'Office of Allowances Appendix B'!$A$1:$E$266,4,FALSE))</f>
        <v>41</v>
      </c>
      <c r="Q881" s="24">
        <f t="shared" si="60"/>
        <v>20</v>
      </c>
    </row>
    <row r="882" spans="1:17" x14ac:dyDescent="0.3">
      <c r="A882" t="s">
        <v>1787</v>
      </c>
      <c r="B882" t="s">
        <v>1797</v>
      </c>
      <c r="C882" t="s">
        <v>1798</v>
      </c>
      <c r="D882" t="s">
        <v>113</v>
      </c>
      <c r="E882" s="82">
        <v>45658</v>
      </c>
      <c r="F882" s="82">
        <v>46022</v>
      </c>
      <c r="G882">
        <v>102</v>
      </c>
      <c r="H882">
        <v>56</v>
      </c>
      <c r="I882">
        <f t="shared" si="59"/>
        <v>158</v>
      </c>
      <c r="J882" s="71">
        <v>45658</v>
      </c>
      <c r="L882">
        <v>12958</v>
      </c>
      <c r="N882" s="24">
        <f>IF($H882&gt;265,ROUND($H882*0.15,0),VLOOKUP($H882,'Office of Allowances Appendix B'!$A$1:$E$266,2,FALSE))</f>
        <v>8</v>
      </c>
      <c r="O882" s="24">
        <f>IF($H882&gt;265,ROUND($H882*0.25,0),VLOOKUP($H882,'Office of Allowances Appendix B'!$A$1:$E$266,3,FALSE))</f>
        <v>14</v>
      </c>
      <c r="P882" s="24">
        <f>IF($H882&gt;265,ROUND($H882*0.4,0),VLOOKUP($H882,'Office of Allowances Appendix B'!$A$1:$E$266,4,FALSE))</f>
        <v>23</v>
      </c>
      <c r="Q882" s="24">
        <f t="shared" si="60"/>
        <v>11</v>
      </c>
    </row>
    <row r="883" spans="1:17" x14ac:dyDescent="0.3">
      <c r="A883" t="s">
        <v>1787</v>
      </c>
      <c r="B883" t="s">
        <v>1799</v>
      </c>
      <c r="C883" t="s">
        <v>1800</v>
      </c>
      <c r="D883" t="s">
        <v>113</v>
      </c>
      <c r="E883" s="82">
        <v>45658</v>
      </c>
      <c r="F883" s="82">
        <v>46022</v>
      </c>
      <c r="G883">
        <v>98</v>
      </c>
      <c r="H883">
        <v>88</v>
      </c>
      <c r="I883">
        <f t="shared" si="59"/>
        <v>186</v>
      </c>
      <c r="J883" s="71">
        <v>45658</v>
      </c>
      <c r="L883">
        <v>12147</v>
      </c>
      <c r="N883" s="24">
        <f>IF($H883&gt;265,ROUND($H883*0.15,0),VLOOKUP($H883,'Office of Allowances Appendix B'!$A$1:$E$266,2,FALSE))</f>
        <v>13</v>
      </c>
      <c r="O883" s="24">
        <f>IF($H883&gt;265,ROUND($H883*0.25,0),VLOOKUP($H883,'Office of Allowances Appendix B'!$A$1:$E$266,3,FALSE))</f>
        <v>22</v>
      </c>
      <c r="P883" s="24">
        <f>IF($H883&gt;265,ROUND($H883*0.4,0),VLOOKUP($H883,'Office of Allowances Appendix B'!$A$1:$E$266,4,FALSE))</f>
        <v>35</v>
      </c>
      <c r="Q883" s="24">
        <f t="shared" si="60"/>
        <v>18</v>
      </c>
    </row>
    <row r="884" spans="1:17" x14ac:dyDescent="0.3">
      <c r="A884" t="s">
        <v>1787</v>
      </c>
      <c r="B884" t="s">
        <v>1801</v>
      </c>
      <c r="C884" t="s">
        <v>1802</v>
      </c>
      <c r="D884" t="s">
        <v>113</v>
      </c>
      <c r="E884" s="82">
        <v>45658</v>
      </c>
      <c r="F884" s="82">
        <v>46022</v>
      </c>
      <c r="G884">
        <v>216</v>
      </c>
      <c r="H884">
        <v>115</v>
      </c>
      <c r="I884">
        <f t="shared" si="59"/>
        <v>331</v>
      </c>
      <c r="J884" s="71">
        <v>45658</v>
      </c>
      <c r="L884">
        <v>10186</v>
      </c>
      <c r="N884" s="24">
        <f>IF($H884&gt;265,ROUND($H884*0.15,0),VLOOKUP($H884,'Office of Allowances Appendix B'!$A$1:$E$266,2,FALSE))</f>
        <v>17</v>
      </c>
      <c r="O884" s="24">
        <f>IF($H884&gt;265,ROUND($H884*0.25,0),VLOOKUP($H884,'Office of Allowances Appendix B'!$A$1:$E$266,3,FALSE))</f>
        <v>29</v>
      </c>
      <c r="P884" s="24">
        <f>IF($H884&gt;265,ROUND($H884*0.4,0),VLOOKUP($H884,'Office of Allowances Appendix B'!$A$1:$E$266,4,FALSE))</f>
        <v>46</v>
      </c>
      <c r="Q884" s="24">
        <f t="shared" si="60"/>
        <v>23</v>
      </c>
    </row>
    <row r="885" spans="1:17" x14ac:dyDescent="0.3">
      <c r="A885" t="s">
        <v>1787</v>
      </c>
      <c r="B885" t="s">
        <v>1803</v>
      </c>
      <c r="C885" t="s">
        <v>1804</v>
      </c>
      <c r="E885" s="82">
        <v>45658</v>
      </c>
      <c r="F885" s="82">
        <v>45747</v>
      </c>
      <c r="G885">
        <v>130</v>
      </c>
      <c r="H885">
        <v>53</v>
      </c>
      <c r="I885">
        <f t="shared" si="59"/>
        <v>183</v>
      </c>
      <c r="J885" s="71">
        <v>45658</v>
      </c>
      <c r="L885">
        <v>13020</v>
      </c>
      <c r="N885" s="24">
        <f>IF($H885&gt;265,ROUND($H885*0.15,0),VLOOKUP($H885,'Office of Allowances Appendix B'!$A$1:$E$266,2,FALSE))</f>
        <v>8</v>
      </c>
      <c r="O885" s="24">
        <f>IF($H885&gt;265,ROUND($H885*0.25,0),VLOOKUP($H885,'Office of Allowances Appendix B'!$A$1:$E$266,3,FALSE))</f>
        <v>13</v>
      </c>
      <c r="P885" s="24">
        <f>IF($H885&gt;265,ROUND($H885*0.4,0),VLOOKUP($H885,'Office of Allowances Appendix B'!$A$1:$E$266,4,FALSE))</f>
        <v>21</v>
      </c>
      <c r="Q885" s="24">
        <f t="shared" si="60"/>
        <v>11</v>
      </c>
    </row>
    <row r="886" spans="1:17" x14ac:dyDescent="0.3">
      <c r="A886" t="s">
        <v>1787</v>
      </c>
      <c r="B886" t="s">
        <v>1803</v>
      </c>
      <c r="C886" t="s">
        <v>1804</v>
      </c>
      <c r="D886" t="s">
        <v>113</v>
      </c>
      <c r="E886" s="82">
        <v>45748</v>
      </c>
      <c r="F886" s="82">
        <v>45961</v>
      </c>
      <c r="G886">
        <v>166</v>
      </c>
      <c r="H886">
        <v>56</v>
      </c>
      <c r="I886">
        <f t="shared" si="59"/>
        <v>222</v>
      </c>
      <c r="J886" s="71">
        <v>45658</v>
      </c>
      <c r="L886">
        <v>13020</v>
      </c>
      <c r="N886" s="24">
        <f>IF($H886&gt;265,ROUND($H886*0.15,0),VLOOKUP($H886,'Office of Allowances Appendix B'!$A$1:$E$266,2,FALSE))</f>
        <v>8</v>
      </c>
      <c r="O886" s="24">
        <f>IF($H886&gt;265,ROUND($H886*0.25,0),VLOOKUP($H886,'Office of Allowances Appendix B'!$A$1:$E$266,3,FALSE))</f>
        <v>14</v>
      </c>
      <c r="P886" s="24">
        <f>IF($H886&gt;265,ROUND($H886*0.4,0),VLOOKUP($H886,'Office of Allowances Appendix B'!$A$1:$E$266,4,FALSE))</f>
        <v>23</v>
      </c>
      <c r="Q886" s="24">
        <f t="shared" si="60"/>
        <v>11</v>
      </c>
    </row>
    <row r="887" spans="1:17" x14ac:dyDescent="0.3">
      <c r="A887" t="s">
        <v>1787</v>
      </c>
      <c r="B887" t="s">
        <v>1803</v>
      </c>
      <c r="C887" t="s">
        <v>1804</v>
      </c>
      <c r="D887" t="s">
        <v>140</v>
      </c>
      <c r="E887" s="82">
        <v>45962</v>
      </c>
      <c r="F887" s="82">
        <v>46022</v>
      </c>
      <c r="G887">
        <v>130</v>
      </c>
      <c r="H887">
        <v>53</v>
      </c>
      <c r="I887">
        <f t="shared" si="59"/>
        <v>183</v>
      </c>
      <c r="J887" s="71">
        <v>45658</v>
      </c>
      <c r="L887">
        <v>13020</v>
      </c>
      <c r="N887" s="24">
        <f>IF($H887&gt;265,ROUND($H887*0.15,0),VLOOKUP($H887,'Office of Allowances Appendix B'!$A$1:$E$266,2,FALSE))</f>
        <v>8</v>
      </c>
      <c r="O887" s="24">
        <f>IF($H887&gt;265,ROUND($H887*0.25,0),VLOOKUP($H887,'Office of Allowances Appendix B'!$A$1:$E$266,3,FALSE))</f>
        <v>13</v>
      </c>
      <c r="P887" s="24">
        <f>IF($H887&gt;265,ROUND($H887*0.4,0),VLOOKUP($H887,'Office of Allowances Appendix B'!$A$1:$E$266,4,FALSE))</f>
        <v>21</v>
      </c>
      <c r="Q887" s="24">
        <f t="shared" si="60"/>
        <v>11</v>
      </c>
    </row>
    <row r="888" spans="1:17" x14ac:dyDescent="0.3">
      <c r="A888" t="s">
        <v>1787</v>
      </c>
      <c r="B888" t="s">
        <v>1805</v>
      </c>
      <c r="C888" t="s">
        <v>1806</v>
      </c>
      <c r="D888" t="s">
        <v>113</v>
      </c>
      <c r="E888" s="82">
        <v>45658</v>
      </c>
      <c r="F888" s="82">
        <v>46022</v>
      </c>
      <c r="G888">
        <v>246</v>
      </c>
      <c r="H888">
        <v>85</v>
      </c>
      <c r="I888">
        <f t="shared" si="59"/>
        <v>331</v>
      </c>
      <c r="J888" s="71">
        <v>45658</v>
      </c>
      <c r="L888">
        <v>13019</v>
      </c>
      <c r="N888" s="24">
        <f>IF($H888&gt;265,ROUND($H888*0.15,0),VLOOKUP($H888,'Office of Allowances Appendix B'!$A$1:$E$266,2,FALSE))</f>
        <v>13</v>
      </c>
      <c r="O888" s="24">
        <f>IF($H888&gt;265,ROUND($H888*0.25,0),VLOOKUP($H888,'Office of Allowances Appendix B'!$A$1:$E$266,3,FALSE))</f>
        <v>21</v>
      </c>
      <c r="P888" s="24">
        <f>IF($H888&gt;265,ROUND($H888*0.4,0),VLOOKUP($H888,'Office of Allowances Appendix B'!$A$1:$E$266,4,FALSE))</f>
        <v>34</v>
      </c>
      <c r="Q888" s="24">
        <f t="shared" si="60"/>
        <v>17</v>
      </c>
    </row>
    <row r="889" spans="1:17" x14ac:dyDescent="0.3">
      <c r="A889" t="s">
        <v>1807</v>
      </c>
      <c r="B889" t="s">
        <v>109</v>
      </c>
      <c r="C889" t="s">
        <v>1808</v>
      </c>
      <c r="D889" t="s">
        <v>113</v>
      </c>
      <c r="E889" s="82">
        <v>45658</v>
      </c>
      <c r="F889" s="82">
        <v>46022</v>
      </c>
      <c r="G889">
        <v>240</v>
      </c>
      <c r="H889">
        <v>165</v>
      </c>
      <c r="I889">
        <f t="shared" si="59"/>
        <v>405</v>
      </c>
      <c r="J889" s="71">
        <v>45352</v>
      </c>
      <c r="L889">
        <v>11817</v>
      </c>
      <c r="N889" s="24">
        <f>IF($H889&gt;265,ROUND($H889*0.15,0),VLOOKUP($H889,'Office of Allowances Appendix B'!$A$1:$E$266,2,FALSE))</f>
        <v>25</v>
      </c>
      <c r="O889" s="24">
        <f>IF($H889&gt;265,ROUND($H889*0.25,0),VLOOKUP($H889,'Office of Allowances Appendix B'!$A$1:$E$266,3,FALSE))</f>
        <v>41</v>
      </c>
      <c r="P889" s="24">
        <f>IF($H889&gt;265,ROUND($H889*0.4,0),VLOOKUP($H889,'Office of Allowances Appendix B'!$A$1:$E$266,4,FALSE))</f>
        <v>66</v>
      </c>
      <c r="Q889" s="24">
        <f t="shared" ref="Q889" si="61">H889-SUM(N889:P889)</f>
        <v>33</v>
      </c>
    </row>
    <row r="890" spans="1:17" x14ac:dyDescent="0.3">
      <c r="A890" t="s">
        <v>1807</v>
      </c>
      <c r="B890" t="s">
        <v>1809</v>
      </c>
      <c r="C890" t="s">
        <v>1810</v>
      </c>
      <c r="D890" t="s">
        <v>113</v>
      </c>
      <c r="E890" s="82">
        <v>45658</v>
      </c>
      <c r="F890" s="82">
        <v>46022</v>
      </c>
      <c r="G890">
        <v>240</v>
      </c>
      <c r="H890">
        <v>165</v>
      </c>
      <c r="I890">
        <f t="shared" si="59"/>
        <v>405</v>
      </c>
      <c r="J890" s="71">
        <v>45352</v>
      </c>
      <c r="L890">
        <v>10362</v>
      </c>
      <c r="N890" s="24">
        <f>IF($H890&gt;265,ROUND($H890*0.15,0),VLOOKUP($H890,'Office of Allowances Appendix B'!$A$1:$E$266,2,FALSE))</f>
        <v>25</v>
      </c>
      <c r="O890" s="24">
        <f>IF($H890&gt;265,ROUND($H890*0.25,0),VLOOKUP($H890,'Office of Allowances Appendix B'!$A$1:$E$266,3,FALSE))</f>
        <v>41</v>
      </c>
      <c r="P890" s="24">
        <f>IF($H890&gt;265,ROUND($H890*0.4,0),VLOOKUP($H890,'Office of Allowances Appendix B'!$A$1:$E$266,4,FALSE))</f>
        <v>66</v>
      </c>
      <c r="Q890" s="24">
        <f t="shared" si="60"/>
        <v>33</v>
      </c>
    </row>
    <row r="891" spans="1:17" x14ac:dyDescent="0.3">
      <c r="A891" t="s">
        <v>1811</v>
      </c>
      <c r="B891" t="s">
        <v>109</v>
      </c>
      <c r="C891" t="s">
        <v>1812</v>
      </c>
      <c r="D891" t="s">
        <v>113</v>
      </c>
      <c r="E891" s="82">
        <v>45658</v>
      </c>
      <c r="F891" s="82">
        <v>46022</v>
      </c>
      <c r="G891">
        <v>272</v>
      </c>
      <c r="H891">
        <v>113</v>
      </c>
      <c r="I891">
        <f t="shared" si="59"/>
        <v>385</v>
      </c>
      <c r="J891" s="71">
        <v>45383</v>
      </c>
      <c r="L891">
        <v>11830</v>
      </c>
      <c r="N891" s="24">
        <f>IF($H891&gt;265,ROUND($H891*0.15,0),VLOOKUP($H891,'Office of Allowances Appendix B'!$A$1:$E$266,2,FALSE))</f>
        <v>17</v>
      </c>
      <c r="O891" s="24">
        <f>IF($H891&gt;265,ROUND($H891*0.25,0),VLOOKUP($H891,'Office of Allowances Appendix B'!$A$1:$E$266,3,FALSE))</f>
        <v>28</v>
      </c>
      <c r="P891" s="24">
        <f>IF($H891&gt;265,ROUND($H891*0.4,0),VLOOKUP($H891,'Office of Allowances Appendix B'!$A$1:$E$266,4,FALSE))</f>
        <v>45</v>
      </c>
      <c r="Q891" s="24">
        <f t="shared" si="60"/>
        <v>23</v>
      </c>
    </row>
    <row r="892" spans="1:17" x14ac:dyDescent="0.3">
      <c r="A892" t="s">
        <v>1811</v>
      </c>
      <c r="B892" t="s">
        <v>1813</v>
      </c>
      <c r="C892" t="s">
        <v>1814</v>
      </c>
      <c r="D892" t="s">
        <v>113</v>
      </c>
      <c r="E892" s="82">
        <v>45658</v>
      </c>
      <c r="F892" s="82">
        <v>46022</v>
      </c>
      <c r="G892">
        <v>272</v>
      </c>
      <c r="H892">
        <v>113</v>
      </c>
      <c r="I892">
        <f t="shared" si="59"/>
        <v>385</v>
      </c>
      <c r="J892" s="71">
        <v>45383</v>
      </c>
      <c r="L892">
        <v>10385</v>
      </c>
      <c r="N892" s="24">
        <f>IF($H892&gt;265,ROUND($H892*0.15,0),VLOOKUP($H892,'Office of Allowances Appendix B'!$A$1:$E$266,2,FALSE))</f>
        <v>17</v>
      </c>
      <c r="O892" s="24">
        <f>IF($H892&gt;265,ROUND($H892*0.25,0),VLOOKUP($H892,'Office of Allowances Appendix B'!$A$1:$E$266,3,FALSE))</f>
        <v>28</v>
      </c>
      <c r="P892" s="24">
        <f>IF($H892&gt;265,ROUND($H892*0.4,0),VLOOKUP($H892,'Office of Allowances Appendix B'!$A$1:$E$266,4,FALSE))</f>
        <v>45</v>
      </c>
      <c r="Q892" s="24">
        <f t="shared" si="60"/>
        <v>23</v>
      </c>
    </row>
    <row r="893" spans="1:17" x14ac:dyDescent="0.3">
      <c r="A893" t="s">
        <v>1815</v>
      </c>
      <c r="B893" t="s">
        <v>1816</v>
      </c>
      <c r="C893" t="s">
        <v>1817</v>
      </c>
      <c r="D893" t="s">
        <v>113</v>
      </c>
      <c r="E893" s="82">
        <v>45658</v>
      </c>
      <c r="F893" s="82">
        <v>46022</v>
      </c>
      <c r="G893">
        <v>145</v>
      </c>
      <c r="H893">
        <v>76</v>
      </c>
      <c r="I893">
        <f t="shared" si="59"/>
        <v>221</v>
      </c>
      <c r="J893" s="71">
        <v>39173</v>
      </c>
      <c r="L893">
        <v>11729</v>
      </c>
      <c r="N893" s="24">
        <f>IF($H893&gt;265,ROUND($H893*0.15,0),VLOOKUP($H893,'Office of Allowances Appendix B'!$A$1:$E$266,2,FALSE))</f>
        <v>11</v>
      </c>
      <c r="O893" s="24">
        <f>IF($H893&gt;265,ROUND($H893*0.25,0),VLOOKUP($H893,'Office of Allowances Appendix B'!$A$1:$E$266,3,FALSE))</f>
        <v>19</v>
      </c>
      <c r="P893" s="24">
        <f>IF($H893&gt;265,ROUND($H893*0.4,0),VLOOKUP($H893,'Office of Allowances Appendix B'!$A$1:$E$266,4,FALSE))</f>
        <v>31</v>
      </c>
      <c r="Q893" s="24">
        <f t="shared" si="60"/>
        <v>15</v>
      </c>
    </row>
    <row r="894" spans="1:17" x14ac:dyDescent="0.3">
      <c r="A894" t="s">
        <v>1818</v>
      </c>
      <c r="B894" t="s">
        <v>109</v>
      </c>
      <c r="C894" t="s">
        <v>1819</v>
      </c>
      <c r="D894" t="s">
        <v>113</v>
      </c>
      <c r="E894" s="82">
        <v>45658</v>
      </c>
      <c r="F894" s="82">
        <v>46022</v>
      </c>
      <c r="G894">
        <v>124</v>
      </c>
      <c r="H894">
        <v>99</v>
      </c>
      <c r="I894">
        <f t="shared" si="59"/>
        <v>223</v>
      </c>
      <c r="J894" s="71">
        <v>45658</v>
      </c>
      <c r="K894">
        <v>71</v>
      </c>
      <c r="L894">
        <v>11876</v>
      </c>
      <c r="N894" s="24">
        <f>IF($H894&gt;265,ROUND($H894*0.15,0),VLOOKUP($H894,'Office of Allowances Appendix B'!$A$1:$E$266,2,FALSE))</f>
        <v>15</v>
      </c>
      <c r="O894" s="24">
        <f>IF($H894&gt;265,ROUND($H894*0.25,0),VLOOKUP($H894,'Office of Allowances Appendix B'!$A$1:$E$266,3,FALSE))</f>
        <v>25</v>
      </c>
      <c r="P894" s="24">
        <f>IF($H894&gt;265,ROUND($H894*0.4,0),VLOOKUP($H894,'Office of Allowances Appendix B'!$A$1:$E$266,4,FALSE))</f>
        <v>40</v>
      </c>
      <c r="Q894" s="24">
        <f t="shared" si="60"/>
        <v>19</v>
      </c>
    </row>
    <row r="895" spans="1:17" x14ac:dyDescent="0.3">
      <c r="A895" t="s">
        <v>1818</v>
      </c>
      <c r="B895" t="s">
        <v>1820</v>
      </c>
      <c r="C895" t="s">
        <v>1821</v>
      </c>
      <c r="D895" t="s">
        <v>113</v>
      </c>
      <c r="E895" s="82">
        <v>45658</v>
      </c>
      <c r="F895" s="82">
        <v>46022</v>
      </c>
      <c r="G895">
        <v>167</v>
      </c>
      <c r="H895">
        <v>117</v>
      </c>
      <c r="I895">
        <f t="shared" si="59"/>
        <v>284</v>
      </c>
      <c r="J895" s="71">
        <v>45658</v>
      </c>
      <c r="K895">
        <v>71</v>
      </c>
      <c r="L895">
        <v>10194</v>
      </c>
      <c r="N895" s="24">
        <f>IF($H895&gt;265,ROUND($H895*0.15,0),VLOOKUP($H895,'Office of Allowances Appendix B'!$A$1:$E$266,2,FALSE))</f>
        <v>18</v>
      </c>
      <c r="O895" s="24">
        <f>IF($H895&gt;265,ROUND($H895*0.25,0),VLOOKUP($H895,'Office of Allowances Appendix B'!$A$1:$E$266,3,FALSE))</f>
        <v>29</v>
      </c>
      <c r="P895" s="24">
        <f>IF($H895&gt;265,ROUND($H895*0.4,0),VLOOKUP($H895,'Office of Allowances Appendix B'!$A$1:$E$266,4,FALSE))</f>
        <v>47</v>
      </c>
      <c r="Q895" s="24">
        <f t="shared" si="60"/>
        <v>23</v>
      </c>
    </row>
    <row r="896" spans="1:17" x14ac:dyDescent="0.3">
      <c r="A896" t="s">
        <v>1818</v>
      </c>
      <c r="B896" t="s">
        <v>1822</v>
      </c>
      <c r="C896" t="s">
        <v>1823</v>
      </c>
      <c r="D896" t="s">
        <v>113</v>
      </c>
      <c r="E896" s="82">
        <v>45658</v>
      </c>
      <c r="F896" s="82">
        <v>46022</v>
      </c>
      <c r="G896">
        <v>112</v>
      </c>
      <c r="H896">
        <v>83</v>
      </c>
      <c r="I896">
        <f t="shared" si="59"/>
        <v>195</v>
      </c>
      <c r="J896" s="71">
        <v>45658</v>
      </c>
      <c r="K896">
        <v>71</v>
      </c>
      <c r="L896">
        <v>13652</v>
      </c>
      <c r="N896" s="24">
        <f>IF($H896&gt;265,ROUND($H896*0.15,0),VLOOKUP($H896,'Office of Allowances Appendix B'!$A$1:$E$266,2,FALSE))</f>
        <v>12</v>
      </c>
      <c r="O896" s="24">
        <f>IF($H896&gt;265,ROUND($H896*0.25,0),VLOOKUP($H896,'Office of Allowances Appendix B'!$A$1:$E$266,3,FALSE))</f>
        <v>21</v>
      </c>
      <c r="P896" s="24">
        <f>IF($H896&gt;265,ROUND($H896*0.4,0),VLOOKUP($H896,'Office of Allowances Appendix B'!$A$1:$E$266,4,FALSE))</f>
        <v>33</v>
      </c>
      <c r="Q896" s="24">
        <f t="shared" ref="Q896" si="62">H896-SUM(N896:P896)</f>
        <v>17</v>
      </c>
    </row>
    <row r="897" spans="1:17" x14ac:dyDescent="0.3">
      <c r="A897" t="s">
        <v>1824</v>
      </c>
      <c r="B897" t="s">
        <v>109</v>
      </c>
      <c r="C897" t="s">
        <v>1825</v>
      </c>
      <c r="D897" t="s">
        <v>113</v>
      </c>
      <c r="E897" s="82">
        <v>45658</v>
      </c>
      <c r="F897" s="82">
        <v>46022</v>
      </c>
      <c r="G897">
        <v>173</v>
      </c>
      <c r="H897">
        <v>112</v>
      </c>
      <c r="I897">
        <f t="shared" si="59"/>
        <v>285</v>
      </c>
      <c r="J897" s="71">
        <v>44593</v>
      </c>
      <c r="L897">
        <v>11778</v>
      </c>
      <c r="N897" s="24">
        <f>IF($H897&gt;265,ROUND($H897*0.15,0),VLOOKUP($H897,'Office of Allowances Appendix B'!$A$1:$E$266,2,FALSE))</f>
        <v>17</v>
      </c>
      <c r="O897" s="24">
        <f>IF($H897&gt;265,ROUND($H897*0.25,0),VLOOKUP($H897,'Office of Allowances Appendix B'!$A$1:$E$266,3,FALSE))</f>
        <v>28</v>
      </c>
      <c r="P897" s="24">
        <f>IF($H897&gt;265,ROUND($H897*0.4,0),VLOOKUP($H897,'Office of Allowances Appendix B'!$A$1:$E$266,4,FALSE))</f>
        <v>45</v>
      </c>
      <c r="Q897" s="24">
        <f t="shared" si="60"/>
        <v>22</v>
      </c>
    </row>
    <row r="898" spans="1:17" x14ac:dyDescent="0.3">
      <c r="A898" t="s">
        <v>1824</v>
      </c>
      <c r="B898" t="s">
        <v>1826</v>
      </c>
      <c r="C898" t="s">
        <v>1827</v>
      </c>
      <c r="D898" t="s">
        <v>113</v>
      </c>
      <c r="E898" s="82">
        <v>45658</v>
      </c>
      <c r="F898" s="82">
        <v>46022</v>
      </c>
      <c r="G898">
        <v>350</v>
      </c>
      <c r="H898">
        <v>154</v>
      </c>
      <c r="I898">
        <f t="shared" si="59"/>
        <v>504</v>
      </c>
      <c r="J898" s="71">
        <v>45597</v>
      </c>
      <c r="K898">
        <v>33</v>
      </c>
      <c r="L898">
        <v>10196</v>
      </c>
      <c r="N898" s="24">
        <f>IF($H898&gt;265,ROUND($H898*0.15,0),VLOOKUP($H898,'Office of Allowances Appendix B'!$A$1:$E$266,2,FALSE))</f>
        <v>23</v>
      </c>
      <c r="O898" s="24">
        <f>IF($H898&gt;265,ROUND($H898*0.25,0),VLOOKUP($H898,'Office of Allowances Appendix B'!$A$1:$E$266,3,FALSE))</f>
        <v>39</v>
      </c>
      <c r="P898" s="24">
        <f>IF($H898&gt;265,ROUND($H898*0.4,0),VLOOKUP($H898,'Office of Allowances Appendix B'!$A$1:$E$266,4,FALSE))</f>
        <v>61</v>
      </c>
      <c r="Q898" s="24">
        <f t="shared" si="60"/>
        <v>31</v>
      </c>
    </row>
    <row r="899" spans="1:17" x14ac:dyDescent="0.3">
      <c r="A899" t="s">
        <v>1824</v>
      </c>
      <c r="B899" t="s">
        <v>1828</v>
      </c>
      <c r="C899" t="s">
        <v>1829</v>
      </c>
      <c r="D899" t="s">
        <v>113</v>
      </c>
      <c r="E899" s="82">
        <v>45658</v>
      </c>
      <c r="F899" s="82">
        <v>46022</v>
      </c>
      <c r="G899">
        <v>352</v>
      </c>
      <c r="H899">
        <v>134</v>
      </c>
      <c r="I899">
        <f t="shared" si="59"/>
        <v>486</v>
      </c>
      <c r="J899" s="71">
        <v>44593</v>
      </c>
      <c r="L899">
        <v>10197</v>
      </c>
      <c r="N899" s="24">
        <f>IF($H899&gt;265,ROUND($H899*0.15,0),VLOOKUP($H899,'Office of Allowances Appendix B'!$A$1:$E$266,2,FALSE))</f>
        <v>20</v>
      </c>
      <c r="O899" s="24">
        <f>IF($H899&gt;265,ROUND($H899*0.25,0),VLOOKUP($H899,'Office of Allowances Appendix B'!$A$1:$E$266,3,FALSE))</f>
        <v>34</v>
      </c>
      <c r="P899" s="24">
        <f>IF($H899&gt;265,ROUND($H899*0.4,0),VLOOKUP($H899,'Office of Allowances Appendix B'!$A$1:$E$266,4,FALSE))</f>
        <v>53</v>
      </c>
      <c r="Q899" s="24">
        <f t="shared" si="60"/>
        <v>27</v>
      </c>
    </row>
    <row r="900" spans="1:17" x14ac:dyDescent="0.3">
      <c r="A900" t="s">
        <v>1824</v>
      </c>
      <c r="B900" t="s">
        <v>1830</v>
      </c>
      <c r="C900" t="s">
        <v>1831</v>
      </c>
      <c r="D900" t="s">
        <v>113</v>
      </c>
      <c r="E900" s="82">
        <v>45658</v>
      </c>
      <c r="F900" s="82">
        <v>46022</v>
      </c>
      <c r="G900">
        <v>305</v>
      </c>
      <c r="H900">
        <v>202</v>
      </c>
      <c r="I900">
        <f t="shared" si="59"/>
        <v>507</v>
      </c>
      <c r="J900" s="71">
        <v>41944</v>
      </c>
      <c r="L900">
        <v>19957</v>
      </c>
      <c r="N900" s="24">
        <f>IF($H900&gt;265,ROUND($H900*0.15,0),VLOOKUP($H900,'Office of Allowances Appendix B'!$A$1:$E$266,2,FALSE))</f>
        <v>30</v>
      </c>
      <c r="O900" s="24">
        <f>IF($H900&gt;265,ROUND($H900*0.25,0),VLOOKUP($H900,'Office of Allowances Appendix B'!$A$1:$E$266,3,FALSE))</f>
        <v>51</v>
      </c>
      <c r="P900" s="24">
        <f>IF($H900&gt;265,ROUND($H900*0.4,0),VLOOKUP($H900,'Office of Allowances Appendix B'!$A$1:$E$266,4,FALSE))</f>
        <v>81</v>
      </c>
      <c r="Q900" s="24">
        <f t="shared" si="60"/>
        <v>40</v>
      </c>
    </row>
    <row r="901" spans="1:17" x14ac:dyDescent="0.3">
      <c r="A901" t="s">
        <v>1824</v>
      </c>
      <c r="B901" t="s">
        <v>1832</v>
      </c>
      <c r="C901" t="s">
        <v>1833</v>
      </c>
      <c r="D901" t="s">
        <v>113</v>
      </c>
      <c r="E901" s="82">
        <v>45658</v>
      </c>
      <c r="F901" s="82">
        <v>46022</v>
      </c>
      <c r="G901">
        <v>250</v>
      </c>
      <c r="H901">
        <v>120</v>
      </c>
      <c r="I901">
        <f t="shared" si="59"/>
        <v>370</v>
      </c>
      <c r="J901" s="71">
        <v>38930</v>
      </c>
      <c r="L901">
        <v>12564</v>
      </c>
      <c r="N901" s="24">
        <f>IF($H901&gt;265,ROUND($H901*0.15,0),VLOOKUP($H901,'Office of Allowances Appendix B'!$A$1:$E$266,2,FALSE))</f>
        <v>18</v>
      </c>
      <c r="O901" s="24">
        <f>IF($H901&gt;265,ROUND($H901*0.25,0),VLOOKUP($H901,'Office of Allowances Appendix B'!$A$1:$E$266,3,FALSE))</f>
        <v>30</v>
      </c>
      <c r="P901" s="24">
        <f>IF($H901&gt;265,ROUND($H901*0.4,0),VLOOKUP($H901,'Office of Allowances Appendix B'!$A$1:$E$266,4,FALSE))</f>
        <v>48</v>
      </c>
      <c r="Q901" s="24">
        <f t="shared" si="60"/>
        <v>24</v>
      </c>
    </row>
    <row r="902" spans="1:17" x14ac:dyDescent="0.3">
      <c r="A902" t="s">
        <v>1834</v>
      </c>
      <c r="B902" t="s">
        <v>109</v>
      </c>
      <c r="C902" t="s">
        <v>1835</v>
      </c>
      <c r="D902" t="s">
        <v>113</v>
      </c>
      <c r="E902" s="82">
        <v>45658</v>
      </c>
      <c r="F902" s="82">
        <v>46022</v>
      </c>
      <c r="G902">
        <v>112</v>
      </c>
      <c r="H902">
        <v>57</v>
      </c>
      <c r="I902">
        <f t="shared" si="59"/>
        <v>169</v>
      </c>
      <c r="J902" s="71">
        <v>45566</v>
      </c>
      <c r="L902">
        <v>11845</v>
      </c>
      <c r="N902" s="24">
        <f>IF($H902&gt;265,ROUND($H902*0.15,0),VLOOKUP($H902,'Office of Allowances Appendix B'!$A$1:$E$266,2,FALSE))</f>
        <v>9</v>
      </c>
      <c r="O902" s="24">
        <f>IF($H902&gt;265,ROUND($H902*0.25,0),VLOOKUP($H902,'Office of Allowances Appendix B'!$A$1:$E$266,3,FALSE))</f>
        <v>14</v>
      </c>
      <c r="P902" s="24">
        <f>IF($H902&gt;265,ROUND($H902*0.4,0),VLOOKUP($H902,'Office of Allowances Appendix B'!$A$1:$E$266,4,FALSE))</f>
        <v>23</v>
      </c>
      <c r="Q902" s="24">
        <f t="shared" si="60"/>
        <v>11</v>
      </c>
    </row>
    <row r="903" spans="1:17" x14ac:dyDescent="0.3">
      <c r="A903" t="s">
        <v>1834</v>
      </c>
      <c r="B903" t="s">
        <v>1836</v>
      </c>
      <c r="C903" t="s">
        <v>1837</v>
      </c>
      <c r="D903" t="s">
        <v>113</v>
      </c>
      <c r="E903" s="82">
        <v>45658</v>
      </c>
      <c r="F903" s="82">
        <v>46022</v>
      </c>
      <c r="G903">
        <v>173</v>
      </c>
      <c r="H903">
        <v>63</v>
      </c>
      <c r="I903">
        <f t="shared" si="59"/>
        <v>236</v>
      </c>
      <c r="J903" s="71">
        <v>45566</v>
      </c>
      <c r="L903">
        <v>19002</v>
      </c>
      <c r="N903" s="24">
        <f>IF($H903&gt;265,ROUND($H903*0.15,0),VLOOKUP($H903,'Office of Allowances Appendix B'!$A$1:$E$266,2,FALSE))</f>
        <v>9</v>
      </c>
      <c r="O903" s="24">
        <f>IF($H903&gt;265,ROUND($H903*0.25,0),VLOOKUP($H903,'Office of Allowances Appendix B'!$A$1:$E$266,3,FALSE))</f>
        <v>16</v>
      </c>
      <c r="P903" s="24">
        <f>IF($H903&gt;265,ROUND($H903*0.4,0),VLOOKUP($H903,'Office of Allowances Appendix B'!$A$1:$E$266,4,FALSE))</f>
        <v>25</v>
      </c>
      <c r="Q903" s="24">
        <f t="shared" si="60"/>
        <v>13</v>
      </c>
    </row>
    <row r="904" spans="1:17" x14ac:dyDescent="0.3">
      <c r="A904" t="s">
        <v>1834</v>
      </c>
      <c r="B904" t="s">
        <v>1838</v>
      </c>
      <c r="C904" t="s">
        <v>1839</v>
      </c>
      <c r="D904" t="s">
        <v>113</v>
      </c>
      <c r="E904" s="82">
        <v>45658</v>
      </c>
      <c r="F904" s="82">
        <v>46022</v>
      </c>
      <c r="G904">
        <v>112</v>
      </c>
      <c r="H904">
        <v>57</v>
      </c>
      <c r="I904">
        <f t="shared" si="59"/>
        <v>169</v>
      </c>
      <c r="J904" s="71">
        <v>45566</v>
      </c>
      <c r="L904">
        <v>13473</v>
      </c>
      <c r="N904" s="24">
        <f>IF($H904&gt;265,ROUND($H904*0.15,0),VLOOKUP($H904,'Office of Allowances Appendix B'!$A$1:$E$266,2,FALSE))</f>
        <v>9</v>
      </c>
      <c r="O904" s="24">
        <f>IF($H904&gt;265,ROUND($H904*0.25,0),VLOOKUP($H904,'Office of Allowances Appendix B'!$A$1:$E$266,3,FALSE))</f>
        <v>14</v>
      </c>
      <c r="P904" s="24">
        <f>IF($H904&gt;265,ROUND($H904*0.4,0),VLOOKUP($H904,'Office of Allowances Appendix B'!$A$1:$E$266,4,FALSE))</f>
        <v>23</v>
      </c>
      <c r="Q904" s="24">
        <f t="shared" si="60"/>
        <v>11</v>
      </c>
    </row>
    <row r="905" spans="1:17" x14ac:dyDescent="0.3">
      <c r="A905" t="s">
        <v>1834</v>
      </c>
      <c r="B905" t="s">
        <v>1840</v>
      </c>
      <c r="C905" t="s">
        <v>1841</v>
      </c>
      <c r="D905" t="s">
        <v>113</v>
      </c>
      <c r="E905" s="82">
        <v>45658</v>
      </c>
      <c r="F905" s="82">
        <v>46022</v>
      </c>
      <c r="G905">
        <v>203</v>
      </c>
      <c r="H905">
        <v>79</v>
      </c>
      <c r="I905">
        <f t="shared" si="59"/>
        <v>282</v>
      </c>
      <c r="J905" s="71">
        <v>45566</v>
      </c>
      <c r="L905">
        <v>10407</v>
      </c>
      <c r="N905" s="24">
        <f>IF($H905&gt;265,ROUND($H905*0.15,0),VLOOKUP($H905,'Office of Allowances Appendix B'!$A$1:$E$266,2,FALSE))</f>
        <v>12</v>
      </c>
      <c r="O905" s="24">
        <f>IF($H905&gt;265,ROUND($H905*0.25,0),VLOOKUP($H905,'Office of Allowances Appendix B'!$A$1:$E$266,3,FALSE))</f>
        <v>20</v>
      </c>
      <c r="P905" s="24">
        <f>IF($H905&gt;265,ROUND($H905*0.4,0),VLOOKUP($H905,'Office of Allowances Appendix B'!$A$1:$E$266,4,FALSE))</f>
        <v>32</v>
      </c>
      <c r="Q905" s="24">
        <f t="shared" si="60"/>
        <v>15</v>
      </c>
    </row>
    <row r="906" spans="1:17" x14ac:dyDescent="0.3">
      <c r="A906" t="s">
        <v>1834</v>
      </c>
      <c r="B906" t="s">
        <v>1842</v>
      </c>
      <c r="C906" t="s">
        <v>1843</v>
      </c>
      <c r="D906" t="s">
        <v>113</v>
      </c>
      <c r="E906" s="82">
        <v>45658</v>
      </c>
      <c r="F906" s="82">
        <v>46022</v>
      </c>
      <c r="G906">
        <v>165</v>
      </c>
      <c r="H906">
        <v>47</v>
      </c>
      <c r="I906">
        <f t="shared" si="59"/>
        <v>212</v>
      </c>
      <c r="J906" s="71">
        <v>45566</v>
      </c>
      <c r="L906">
        <v>13474</v>
      </c>
      <c r="N906" s="24">
        <f>IF($H906&gt;265,ROUND($H906*0.15,0),VLOOKUP($H906,'Office of Allowances Appendix B'!$A$1:$E$266,2,FALSE))</f>
        <v>7</v>
      </c>
      <c r="O906" s="24">
        <f>IF($H906&gt;265,ROUND($H906*0.25,0),VLOOKUP($H906,'Office of Allowances Appendix B'!$A$1:$E$266,3,FALSE))</f>
        <v>12</v>
      </c>
      <c r="P906" s="24">
        <f>IF($H906&gt;265,ROUND($H906*0.4,0),VLOOKUP($H906,'Office of Allowances Appendix B'!$A$1:$E$266,4,FALSE))</f>
        <v>19</v>
      </c>
      <c r="Q906" s="24">
        <f t="shared" si="60"/>
        <v>9</v>
      </c>
    </row>
    <row r="907" spans="1:17" x14ac:dyDescent="0.3">
      <c r="A907" t="s">
        <v>1844</v>
      </c>
      <c r="B907" t="s">
        <v>1845</v>
      </c>
      <c r="C907" t="s">
        <v>1846</v>
      </c>
      <c r="D907" t="s">
        <v>113</v>
      </c>
      <c r="E907" s="82">
        <v>45658</v>
      </c>
      <c r="F907" s="82">
        <v>46022</v>
      </c>
      <c r="G907">
        <v>39</v>
      </c>
      <c r="H907">
        <v>14</v>
      </c>
      <c r="I907">
        <f t="shared" si="59"/>
        <v>53</v>
      </c>
      <c r="J907" s="71">
        <v>45689</v>
      </c>
      <c r="L907">
        <v>11066</v>
      </c>
      <c r="N907" s="24">
        <f>IF($H907&gt;265,ROUND($H907*0.15,0),VLOOKUP($H907,'Office of Allowances Appendix B'!$A$1:$E$266,2,FALSE))</f>
        <v>2</v>
      </c>
      <c r="O907" s="24">
        <f>IF($H907&gt;265,ROUND($H907*0.25,0),VLOOKUP($H907,'Office of Allowances Appendix B'!$A$1:$E$266,3,FALSE))</f>
        <v>4</v>
      </c>
      <c r="P907" s="24">
        <f>IF($H907&gt;265,ROUND($H907*0.4,0),VLOOKUP($H907,'Office of Allowances Appendix B'!$A$1:$E$266,4,FALSE))</f>
        <v>5</v>
      </c>
      <c r="Q907" s="24">
        <f t="shared" ref="Q907" si="63">H907-SUM(N907:P907)</f>
        <v>3</v>
      </c>
    </row>
    <row r="908" spans="1:17" x14ac:dyDescent="0.3">
      <c r="A908" t="s">
        <v>1847</v>
      </c>
      <c r="B908" t="s">
        <v>1848</v>
      </c>
      <c r="C908" t="s">
        <v>1849</v>
      </c>
      <c r="D908" t="s">
        <v>113</v>
      </c>
      <c r="E908" s="82">
        <v>45658</v>
      </c>
      <c r="F908" s="82">
        <v>46022</v>
      </c>
      <c r="G908">
        <v>259</v>
      </c>
      <c r="H908">
        <v>138</v>
      </c>
      <c r="I908">
        <f t="shared" si="59"/>
        <v>397</v>
      </c>
      <c r="J908" s="71">
        <v>45017</v>
      </c>
      <c r="L908">
        <v>11700</v>
      </c>
      <c r="N908" s="24">
        <f>IF($H908&gt;265,ROUND($H908*0.15,0),VLOOKUP($H908,'Office of Allowances Appendix B'!$A$1:$E$266,2,FALSE))</f>
        <v>21</v>
      </c>
      <c r="O908" s="24">
        <f>IF($H908&gt;265,ROUND($H908*0.25,0),VLOOKUP($H908,'Office of Allowances Appendix B'!$A$1:$E$266,3,FALSE))</f>
        <v>35</v>
      </c>
      <c r="P908" s="24">
        <f>IF($H908&gt;265,ROUND($H908*0.4,0),VLOOKUP($H908,'Office of Allowances Appendix B'!$A$1:$E$266,4,FALSE))</f>
        <v>55</v>
      </c>
      <c r="Q908" s="24">
        <f t="shared" si="60"/>
        <v>27</v>
      </c>
    </row>
    <row r="909" spans="1:17" x14ac:dyDescent="0.3">
      <c r="A909" t="s">
        <v>1850</v>
      </c>
      <c r="B909" t="s">
        <v>1851</v>
      </c>
      <c r="C909" t="s">
        <v>1852</v>
      </c>
      <c r="D909" t="s">
        <v>113</v>
      </c>
      <c r="E909" s="82">
        <v>45658</v>
      </c>
      <c r="F909" s="82">
        <v>46022</v>
      </c>
      <c r="G909">
        <v>220</v>
      </c>
      <c r="H909">
        <v>110</v>
      </c>
      <c r="I909">
        <f t="shared" si="59"/>
        <v>330</v>
      </c>
      <c r="J909" s="71">
        <v>45017</v>
      </c>
      <c r="L909">
        <v>11703</v>
      </c>
      <c r="N909" s="24">
        <f>IF($H909&gt;265,ROUND($H909*0.15,0),VLOOKUP($H909,'Office of Allowances Appendix B'!$A$1:$E$266,2,FALSE))</f>
        <v>17</v>
      </c>
      <c r="O909" s="24">
        <f>IF($H909&gt;265,ROUND($H909*0.25,0),VLOOKUP($H909,'Office of Allowances Appendix B'!$A$1:$E$266,3,FALSE))</f>
        <v>27</v>
      </c>
      <c r="P909" s="24">
        <f>IF($H909&gt;265,ROUND($H909*0.4,0),VLOOKUP($H909,'Office of Allowances Appendix B'!$A$1:$E$266,4,FALSE))</f>
        <v>44</v>
      </c>
      <c r="Q909" s="24">
        <f t="shared" si="60"/>
        <v>22</v>
      </c>
    </row>
    <row r="910" spans="1:17" x14ac:dyDescent="0.3">
      <c r="A910" t="s">
        <v>1853</v>
      </c>
      <c r="B910" t="s">
        <v>1853</v>
      </c>
      <c r="C910" t="s">
        <v>1854</v>
      </c>
      <c r="D910" t="s">
        <v>113</v>
      </c>
      <c r="E910" s="82">
        <v>45658</v>
      </c>
      <c r="F910" s="82">
        <v>46022</v>
      </c>
      <c r="G910">
        <v>186</v>
      </c>
      <c r="H910">
        <v>114</v>
      </c>
      <c r="I910">
        <f t="shared" si="59"/>
        <v>300</v>
      </c>
      <c r="J910" s="71">
        <v>41061</v>
      </c>
      <c r="L910">
        <v>11071</v>
      </c>
      <c r="N910" s="24">
        <f>IF($H910&gt;265,ROUND($H910*0.15,0),VLOOKUP($H910,'Office of Allowances Appendix B'!$A$1:$E$266,2,FALSE))</f>
        <v>17</v>
      </c>
      <c r="O910" s="24">
        <f>IF($H910&gt;265,ROUND($H910*0.25,0),VLOOKUP($H910,'Office of Allowances Appendix B'!$A$1:$E$266,3,FALSE))</f>
        <v>29</v>
      </c>
      <c r="P910" s="24">
        <f>IF($H910&gt;265,ROUND($H910*0.4,0),VLOOKUP($H910,'Office of Allowances Appendix B'!$A$1:$E$266,4,FALSE))</f>
        <v>45</v>
      </c>
      <c r="Q910" s="24">
        <f t="shared" si="60"/>
        <v>23</v>
      </c>
    </row>
    <row r="911" spans="1:17" x14ac:dyDescent="0.3">
      <c r="A911" t="s">
        <v>1855</v>
      </c>
      <c r="B911" t="s">
        <v>1856</v>
      </c>
      <c r="C911" t="s">
        <v>1857</v>
      </c>
      <c r="D911" t="s">
        <v>113</v>
      </c>
      <c r="E911" s="82">
        <v>45658</v>
      </c>
      <c r="F911" s="82">
        <v>46022</v>
      </c>
      <c r="G911">
        <v>107</v>
      </c>
      <c r="H911">
        <v>91</v>
      </c>
      <c r="I911">
        <f t="shared" si="59"/>
        <v>198</v>
      </c>
      <c r="J911" s="71">
        <v>45658</v>
      </c>
      <c r="L911">
        <v>11704</v>
      </c>
      <c r="N911" s="24">
        <f>IF($H911&gt;265,ROUND($H911*0.15,0),VLOOKUP($H911,'Office of Allowances Appendix B'!$A$1:$E$266,2,FALSE))</f>
        <v>14</v>
      </c>
      <c r="O911" s="24">
        <f>IF($H911&gt;265,ROUND($H911*0.25,0),VLOOKUP($H911,'Office of Allowances Appendix B'!$A$1:$E$266,3,FALSE))</f>
        <v>23</v>
      </c>
      <c r="P911" s="24">
        <f>IF($H911&gt;265,ROUND($H911*0.4,0),VLOOKUP($H911,'Office of Allowances Appendix B'!$A$1:$E$266,4,FALSE))</f>
        <v>36</v>
      </c>
      <c r="Q911" s="24">
        <f t="shared" si="60"/>
        <v>18</v>
      </c>
    </row>
    <row r="912" spans="1:17" x14ac:dyDescent="0.3">
      <c r="A912" t="s">
        <v>1858</v>
      </c>
      <c r="B912" t="s">
        <v>1859</v>
      </c>
      <c r="C912" t="s">
        <v>1860</v>
      </c>
      <c r="D912" t="s">
        <v>113</v>
      </c>
      <c r="E912" s="82">
        <v>45658</v>
      </c>
      <c r="F912" s="82">
        <v>46022</v>
      </c>
      <c r="G912">
        <v>258</v>
      </c>
      <c r="H912">
        <v>47</v>
      </c>
      <c r="I912">
        <f t="shared" si="59"/>
        <v>305</v>
      </c>
      <c r="J912" s="71">
        <v>39814</v>
      </c>
      <c r="L912">
        <v>13520</v>
      </c>
      <c r="N912" s="24">
        <f>IF($H912&gt;265,ROUND($H912*0.15,0),VLOOKUP($H912,'Office of Allowances Appendix B'!$A$1:$E$266,2,FALSE))</f>
        <v>7</v>
      </c>
      <c r="O912" s="24">
        <f>IF($H912&gt;265,ROUND($H912*0.25,0),VLOOKUP($H912,'Office of Allowances Appendix B'!$A$1:$E$266,3,FALSE))</f>
        <v>12</v>
      </c>
      <c r="P912" s="24">
        <f>IF($H912&gt;265,ROUND($H912*0.4,0),VLOOKUP($H912,'Office of Allowances Appendix B'!$A$1:$E$266,4,FALSE))</f>
        <v>19</v>
      </c>
      <c r="Q912" s="24">
        <f t="shared" si="60"/>
        <v>9</v>
      </c>
    </row>
    <row r="913" spans="1:17" x14ac:dyDescent="0.3">
      <c r="A913" t="s">
        <v>1858</v>
      </c>
      <c r="B913" t="s">
        <v>1861</v>
      </c>
      <c r="C913" t="s">
        <v>1862</v>
      </c>
      <c r="D913" t="s">
        <v>113</v>
      </c>
      <c r="E913" s="82">
        <v>45658</v>
      </c>
      <c r="F913" s="82">
        <v>46022</v>
      </c>
      <c r="G913">
        <v>152</v>
      </c>
      <c r="H913">
        <v>93</v>
      </c>
      <c r="I913">
        <f t="shared" si="59"/>
        <v>245</v>
      </c>
      <c r="J913" s="71">
        <v>45689</v>
      </c>
      <c r="L913">
        <v>13522</v>
      </c>
      <c r="N913" s="24">
        <f>IF($H913&gt;265,ROUND($H913*0.15,0),VLOOKUP($H913,'Office of Allowances Appendix B'!$A$1:$E$266,2,FALSE))</f>
        <v>14</v>
      </c>
      <c r="O913" s="24">
        <f>IF($H913&gt;265,ROUND($H913*0.25,0),VLOOKUP($H913,'Office of Allowances Appendix B'!$A$1:$E$266,3,FALSE))</f>
        <v>23</v>
      </c>
      <c r="P913" s="24">
        <f>IF($H913&gt;265,ROUND($H913*0.4,0),VLOOKUP($H913,'Office of Allowances Appendix B'!$A$1:$E$266,4,FALSE))</f>
        <v>37</v>
      </c>
      <c r="Q913" s="24">
        <f t="shared" si="60"/>
        <v>19</v>
      </c>
    </row>
    <row r="914" spans="1:17" x14ac:dyDescent="0.3">
      <c r="A914" t="s">
        <v>1863</v>
      </c>
      <c r="B914" t="s">
        <v>109</v>
      </c>
      <c r="C914" t="s">
        <v>1864</v>
      </c>
      <c r="D914" t="s">
        <v>113</v>
      </c>
      <c r="E914" s="82">
        <v>45658</v>
      </c>
      <c r="F914" s="82">
        <v>46022</v>
      </c>
      <c r="G914">
        <v>352</v>
      </c>
      <c r="H914">
        <v>155</v>
      </c>
      <c r="I914">
        <f t="shared" si="59"/>
        <v>507</v>
      </c>
      <c r="J914" s="71">
        <v>45597</v>
      </c>
      <c r="K914">
        <v>11</v>
      </c>
      <c r="L914">
        <v>11818</v>
      </c>
      <c r="N914" s="24">
        <f>IF($H914&gt;265,ROUND($H914*0.15,0),VLOOKUP($H914,'Office of Allowances Appendix B'!$A$1:$E$266,2,FALSE))</f>
        <v>23</v>
      </c>
      <c r="O914" s="24">
        <f>IF($H914&gt;265,ROUND($H914*0.25,0),VLOOKUP($H914,'Office of Allowances Appendix B'!$A$1:$E$266,3,FALSE))</f>
        <v>39</v>
      </c>
      <c r="P914" s="24">
        <f>IF($H914&gt;265,ROUND($H914*0.4,0),VLOOKUP($H914,'Office of Allowances Appendix B'!$A$1:$E$266,4,FALSE))</f>
        <v>62</v>
      </c>
      <c r="Q914" s="24">
        <f t="shared" si="60"/>
        <v>31</v>
      </c>
    </row>
    <row r="915" spans="1:17" x14ac:dyDescent="0.3">
      <c r="A915" t="s">
        <v>1863</v>
      </c>
      <c r="B915" t="s">
        <v>1865</v>
      </c>
      <c r="C915" t="s">
        <v>1866</v>
      </c>
      <c r="D915" t="s">
        <v>113</v>
      </c>
      <c r="E915" s="82">
        <v>45658</v>
      </c>
      <c r="F915" s="82">
        <v>46022</v>
      </c>
      <c r="G915">
        <v>304</v>
      </c>
      <c r="H915">
        <v>134</v>
      </c>
      <c r="I915">
        <f t="shared" si="59"/>
        <v>438</v>
      </c>
      <c r="J915" s="71">
        <v>44986</v>
      </c>
      <c r="K915">
        <v>11</v>
      </c>
      <c r="L915">
        <v>10364</v>
      </c>
      <c r="N915" s="24">
        <f>IF($H915&gt;265,ROUND($H915*0.15,0),VLOOKUP($H915,'Office of Allowances Appendix B'!$A$1:$E$266,2,FALSE))</f>
        <v>20</v>
      </c>
      <c r="O915" s="24">
        <f>IF($H915&gt;265,ROUND($H915*0.25,0),VLOOKUP($H915,'Office of Allowances Appendix B'!$A$1:$E$266,3,FALSE))</f>
        <v>34</v>
      </c>
      <c r="P915" s="24">
        <f>IF($H915&gt;265,ROUND($H915*0.4,0),VLOOKUP($H915,'Office of Allowances Appendix B'!$A$1:$E$266,4,FALSE))</f>
        <v>53</v>
      </c>
      <c r="Q915" s="24">
        <f t="shared" si="60"/>
        <v>27</v>
      </c>
    </row>
    <row r="916" spans="1:17" x14ac:dyDescent="0.3">
      <c r="A916" t="s">
        <v>1863</v>
      </c>
      <c r="B916" t="s">
        <v>1867</v>
      </c>
      <c r="C916" t="s">
        <v>1868</v>
      </c>
      <c r="D916" t="s">
        <v>113</v>
      </c>
      <c r="E916" s="82">
        <v>45658</v>
      </c>
      <c r="F916" s="82">
        <v>46022</v>
      </c>
      <c r="G916">
        <v>352</v>
      </c>
      <c r="H916">
        <v>155</v>
      </c>
      <c r="I916">
        <f t="shared" si="59"/>
        <v>507</v>
      </c>
      <c r="J916" s="71">
        <v>45597</v>
      </c>
      <c r="K916">
        <v>11</v>
      </c>
      <c r="L916">
        <v>10365</v>
      </c>
      <c r="N916" s="24">
        <f>IF($H916&gt;265,ROUND($H916*0.15,0),VLOOKUP($H916,'Office of Allowances Appendix B'!$A$1:$E$266,2,FALSE))</f>
        <v>23</v>
      </c>
      <c r="O916" s="24">
        <f>IF($H916&gt;265,ROUND($H916*0.25,0),VLOOKUP($H916,'Office of Allowances Appendix B'!$A$1:$E$266,3,FALSE))</f>
        <v>39</v>
      </c>
      <c r="P916" s="24">
        <f>IF($H916&gt;265,ROUND($H916*0.4,0),VLOOKUP($H916,'Office of Allowances Appendix B'!$A$1:$E$266,4,FALSE))</f>
        <v>62</v>
      </c>
      <c r="Q916" s="24">
        <f t="shared" si="60"/>
        <v>31</v>
      </c>
    </row>
    <row r="917" spans="1:17" x14ac:dyDescent="0.3">
      <c r="A917" t="s">
        <v>1863</v>
      </c>
      <c r="B917" t="s">
        <v>1869</v>
      </c>
      <c r="C917" t="s">
        <v>1870</v>
      </c>
      <c r="E917" s="82">
        <v>45658</v>
      </c>
      <c r="F917" s="82">
        <v>45808</v>
      </c>
      <c r="G917">
        <v>100</v>
      </c>
      <c r="H917">
        <v>86</v>
      </c>
      <c r="I917">
        <f t="shared" si="59"/>
        <v>186</v>
      </c>
      <c r="J917" s="71">
        <v>38412</v>
      </c>
      <c r="K917">
        <v>11</v>
      </c>
      <c r="L917">
        <v>13407</v>
      </c>
      <c r="N917" s="24">
        <f>IF($H917&gt;265,ROUND($H917*0.15,0),VLOOKUP($H917,'Office of Allowances Appendix B'!$A$1:$E$266,2,FALSE))</f>
        <v>13</v>
      </c>
      <c r="O917" s="24">
        <f>IF($H917&gt;265,ROUND($H917*0.25,0),VLOOKUP($H917,'Office of Allowances Appendix B'!$A$1:$E$266,3,FALSE))</f>
        <v>22</v>
      </c>
      <c r="P917" s="24">
        <f>IF($H917&gt;265,ROUND($H917*0.4,0),VLOOKUP($H917,'Office of Allowances Appendix B'!$A$1:$E$266,4,FALSE))</f>
        <v>34</v>
      </c>
      <c r="Q917" s="24">
        <f t="shared" si="60"/>
        <v>17</v>
      </c>
    </row>
    <row r="918" spans="1:17" x14ac:dyDescent="0.3">
      <c r="A918" t="s">
        <v>1863</v>
      </c>
      <c r="B918" t="s">
        <v>1869</v>
      </c>
      <c r="C918" t="s">
        <v>1870</v>
      </c>
      <c r="D918" t="s">
        <v>113</v>
      </c>
      <c r="E918" s="82">
        <v>45809</v>
      </c>
      <c r="F918" s="82">
        <v>45930</v>
      </c>
      <c r="G918">
        <v>169</v>
      </c>
      <c r="H918">
        <v>93</v>
      </c>
      <c r="I918">
        <f t="shared" si="59"/>
        <v>262</v>
      </c>
      <c r="J918" s="71">
        <v>38412</v>
      </c>
      <c r="K918">
        <v>11</v>
      </c>
      <c r="L918">
        <v>13407</v>
      </c>
      <c r="N918" s="24">
        <f>IF($H918&gt;265,ROUND($H918*0.15,0),VLOOKUP($H918,'Office of Allowances Appendix B'!$A$1:$E$266,2,FALSE))</f>
        <v>14</v>
      </c>
      <c r="O918" s="24">
        <f>IF($H918&gt;265,ROUND($H918*0.25,0),VLOOKUP($H918,'Office of Allowances Appendix B'!$A$1:$E$266,3,FALSE))</f>
        <v>23</v>
      </c>
      <c r="P918" s="24">
        <f>IF($H918&gt;265,ROUND($H918*0.4,0),VLOOKUP($H918,'Office of Allowances Appendix B'!$A$1:$E$266,4,FALSE))</f>
        <v>37</v>
      </c>
      <c r="Q918" s="24">
        <f t="shared" si="60"/>
        <v>19</v>
      </c>
    </row>
    <row r="919" spans="1:17" x14ac:dyDescent="0.3">
      <c r="A919" t="s">
        <v>1863</v>
      </c>
      <c r="B919" t="s">
        <v>1869</v>
      </c>
      <c r="C919" t="s">
        <v>1870</v>
      </c>
      <c r="D919" t="s">
        <v>140</v>
      </c>
      <c r="E919" s="82">
        <v>45931</v>
      </c>
      <c r="F919" s="82">
        <v>46022</v>
      </c>
      <c r="G919">
        <v>100</v>
      </c>
      <c r="H919">
        <v>86</v>
      </c>
      <c r="I919">
        <f t="shared" si="59"/>
        <v>186</v>
      </c>
      <c r="J919" s="71">
        <v>38412</v>
      </c>
      <c r="K919">
        <v>11</v>
      </c>
      <c r="L919">
        <v>13407</v>
      </c>
      <c r="N919" s="24">
        <f>IF($H919&gt;265,ROUND($H919*0.15,0),VLOOKUP($H919,'Office of Allowances Appendix B'!$A$1:$E$266,2,FALSE))</f>
        <v>13</v>
      </c>
      <c r="O919" s="24">
        <f>IF($H919&gt;265,ROUND($H919*0.25,0),VLOOKUP($H919,'Office of Allowances Appendix B'!$A$1:$E$266,3,FALSE))</f>
        <v>22</v>
      </c>
      <c r="P919" s="24">
        <f>IF($H919&gt;265,ROUND($H919*0.4,0),VLOOKUP($H919,'Office of Allowances Appendix B'!$A$1:$E$266,4,FALSE))</f>
        <v>34</v>
      </c>
      <c r="Q919" s="24">
        <f t="shared" si="60"/>
        <v>17</v>
      </c>
    </row>
    <row r="920" spans="1:17" x14ac:dyDescent="0.3">
      <c r="A920" t="s">
        <v>1863</v>
      </c>
      <c r="B920" t="s">
        <v>1871</v>
      </c>
      <c r="C920" t="s">
        <v>1872</v>
      </c>
      <c r="D920" t="s">
        <v>113</v>
      </c>
      <c r="E920" s="82">
        <v>45658</v>
      </c>
      <c r="F920" s="82">
        <v>46022</v>
      </c>
      <c r="G920">
        <v>416</v>
      </c>
      <c r="H920">
        <v>142</v>
      </c>
      <c r="I920">
        <f t="shared" si="59"/>
        <v>558</v>
      </c>
      <c r="J920" s="71">
        <v>44562</v>
      </c>
      <c r="K920">
        <v>11</v>
      </c>
      <c r="L920">
        <v>10363</v>
      </c>
      <c r="N920" s="24">
        <f>IF($H920&gt;265,ROUND($H920*0.15,0),VLOOKUP($H920,'Office of Allowances Appendix B'!$A$1:$E$266,2,FALSE))</f>
        <v>21</v>
      </c>
      <c r="O920" s="24">
        <f>IF($H920&gt;265,ROUND($H920*0.25,0),VLOOKUP($H920,'Office of Allowances Appendix B'!$A$1:$E$266,3,FALSE))</f>
        <v>36</v>
      </c>
      <c r="P920" s="24">
        <f>IF($H920&gt;265,ROUND($H920*0.4,0),VLOOKUP($H920,'Office of Allowances Appendix B'!$A$1:$E$266,4,FALSE))</f>
        <v>57</v>
      </c>
      <c r="Q920" s="24">
        <f t="shared" si="60"/>
        <v>28</v>
      </c>
    </row>
    <row r="921" spans="1:17" x14ac:dyDescent="0.3">
      <c r="A921" t="s">
        <v>1863</v>
      </c>
      <c r="B921" t="s">
        <v>1873</v>
      </c>
      <c r="C921" t="s">
        <v>1874</v>
      </c>
      <c r="E921" s="82">
        <v>45658</v>
      </c>
      <c r="F921" s="82">
        <v>45808</v>
      </c>
      <c r="G921">
        <v>111</v>
      </c>
      <c r="H921">
        <v>87</v>
      </c>
      <c r="I921">
        <f t="shared" si="59"/>
        <v>198</v>
      </c>
      <c r="J921" s="71">
        <v>38412</v>
      </c>
      <c r="K921">
        <v>11</v>
      </c>
      <c r="L921">
        <v>11046</v>
      </c>
      <c r="N921" s="24">
        <f>IF($H921&gt;265,ROUND($H921*0.15,0),VLOOKUP($H921,'Office of Allowances Appendix B'!$A$1:$E$266,2,FALSE))</f>
        <v>13</v>
      </c>
      <c r="O921" s="24">
        <f>IF($H921&gt;265,ROUND($H921*0.25,0),VLOOKUP($H921,'Office of Allowances Appendix B'!$A$1:$E$266,3,FALSE))</f>
        <v>22</v>
      </c>
      <c r="P921" s="24">
        <f>IF($H921&gt;265,ROUND($H921*0.4,0),VLOOKUP($H921,'Office of Allowances Appendix B'!$A$1:$E$266,4,FALSE))</f>
        <v>35</v>
      </c>
      <c r="Q921" s="24">
        <f t="shared" si="60"/>
        <v>17</v>
      </c>
    </row>
    <row r="922" spans="1:17" x14ac:dyDescent="0.3">
      <c r="A922" t="s">
        <v>1863</v>
      </c>
      <c r="B922" t="s">
        <v>1873</v>
      </c>
      <c r="C922" t="s">
        <v>1874</v>
      </c>
      <c r="D922" t="s">
        <v>113</v>
      </c>
      <c r="E922" s="82">
        <v>45809</v>
      </c>
      <c r="F922" s="82">
        <v>45930</v>
      </c>
      <c r="G922">
        <v>133</v>
      </c>
      <c r="H922">
        <v>89</v>
      </c>
      <c r="I922">
        <f t="shared" si="59"/>
        <v>222</v>
      </c>
      <c r="J922" s="71">
        <v>38412</v>
      </c>
      <c r="K922">
        <v>11</v>
      </c>
      <c r="L922">
        <v>11046</v>
      </c>
      <c r="N922" s="24">
        <f>IF($H922&gt;265,ROUND($H922*0.15,0),VLOOKUP($H922,'Office of Allowances Appendix B'!$A$1:$E$266,2,FALSE))</f>
        <v>13</v>
      </c>
      <c r="O922" s="24">
        <f>IF($H922&gt;265,ROUND($H922*0.25,0),VLOOKUP($H922,'Office of Allowances Appendix B'!$A$1:$E$266,3,FALSE))</f>
        <v>22</v>
      </c>
      <c r="P922" s="24">
        <f>IF($H922&gt;265,ROUND($H922*0.4,0),VLOOKUP($H922,'Office of Allowances Appendix B'!$A$1:$E$266,4,FALSE))</f>
        <v>36</v>
      </c>
      <c r="Q922" s="24">
        <f t="shared" si="60"/>
        <v>18</v>
      </c>
    </row>
    <row r="923" spans="1:17" x14ac:dyDescent="0.3">
      <c r="A923" t="s">
        <v>1863</v>
      </c>
      <c r="B923" t="s">
        <v>1873</v>
      </c>
      <c r="C923" t="s">
        <v>1874</v>
      </c>
      <c r="D923" t="s">
        <v>140</v>
      </c>
      <c r="E923" s="82">
        <v>45931</v>
      </c>
      <c r="F923" s="82">
        <v>46022</v>
      </c>
      <c r="G923">
        <v>111</v>
      </c>
      <c r="H923">
        <v>87</v>
      </c>
      <c r="I923">
        <f t="shared" si="59"/>
        <v>198</v>
      </c>
      <c r="J923" s="71">
        <v>38412</v>
      </c>
      <c r="K923">
        <v>11</v>
      </c>
      <c r="L923">
        <v>11046</v>
      </c>
      <c r="N923" s="24">
        <f>IF($H923&gt;265,ROUND($H923*0.15,0),VLOOKUP($H923,'Office of Allowances Appendix B'!$A$1:$E$266,2,FALSE))</f>
        <v>13</v>
      </c>
      <c r="O923" s="24">
        <f>IF($H923&gt;265,ROUND($H923*0.25,0),VLOOKUP($H923,'Office of Allowances Appendix B'!$A$1:$E$266,3,FALSE))</f>
        <v>22</v>
      </c>
      <c r="P923" s="24">
        <f>IF($H923&gt;265,ROUND($H923*0.4,0),VLOOKUP($H923,'Office of Allowances Appendix B'!$A$1:$E$266,4,FALSE))</f>
        <v>35</v>
      </c>
      <c r="Q923" s="24">
        <f t="shared" si="60"/>
        <v>17</v>
      </c>
    </row>
    <row r="924" spans="1:17" x14ac:dyDescent="0.3">
      <c r="A924" t="s">
        <v>1875</v>
      </c>
      <c r="B924" t="s">
        <v>109</v>
      </c>
      <c r="C924" t="s">
        <v>1876</v>
      </c>
      <c r="D924" t="s">
        <v>113</v>
      </c>
      <c r="E924" s="82">
        <v>45658</v>
      </c>
      <c r="F924" s="82">
        <v>46022</v>
      </c>
      <c r="G924">
        <v>88</v>
      </c>
      <c r="H924">
        <v>99</v>
      </c>
      <c r="I924">
        <f t="shared" si="59"/>
        <v>187</v>
      </c>
      <c r="J924" s="71">
        <v>45658</v>
      </c>
      <c r="L924">
        <v>11877</v>
      </c>
      <c r="N924" s="24">
        <f>IF($H924&gt;265,ROUND($H924*0.15,0),VLOOKUP($H924,'Office of Allowances Appendix B'!$A$1:$E$266,2,FALSE))</f>
        <v>15</v>
      </c>
      <c r="O924" s="24">
        <f>IF($H924&gt;265,ROUND($H924*0.25,0),VLOOKUP($H924,'Office of Allowances Appendix B'!$A$1:$E$266,3,FALSE))</f>
        <v>25</v>
      </c>
      <c r="P924" s="24">
        <f>IF($H924&gt;265,ROUND($H924*0.4,0),VLOOKUP($H924,'Office of Allowances Appendix B'!$A$1:$E$266,4,FALSE))</f>
        <v>40</v>
      </c>
      <c r="Q924" s="24">
        <f t="shared" si="60"/>
        <v>19</v>
      </c>
    </row>
    <row r="925" spans="1:17" x14ac:dyDescent="0.3">
      <c r="A925" t="s">
        <v>1875</v>
      </c>
      <c r="B925" t="s">
        <v>1877</v>
      </c>
      <c r="C925" t="s">
        <v>1878</v>
      </c>
      <c r="D925" t="s">
        <v>113</v>
      </c>
      <c r="E925" s="82">
        <v>45658</v>
      </c>
      <c r="F925" s="82">
        <v>46022</v>
      </c>
      <c r="G925">
        <v>198</v>
      </c>
      <c r="H925">
        <v>130</v>
      </c>
      <c r="I925">
        <f t="shared" si="59"/>
        <v>328</v>
      </c>
      <c r="J925" s="71">
        <v>45658</v>
      </c>
      <c r="L925">
        <v>10408</v>
      </c>
      <c r="N925" s="24">
        <f>IF($H925&gt;265,ROUND($H925*0.15,0),VLOOKUP($H925,'Office of Allowances Appendix B'!$A$1:$E$266,2,FALSE))</f>
        <v>20</v>
      </c>
      <c r="O925" s="24">
        <f>IF($H925&gt;265,ROUND($H925*0.25,0),VLOOKUP($H925,'Office of Allowances Appendix B'!$A$1:$E$266,3,FALSE))</f>
        <v>32</v>
      </c>
      <c r="P925" s="24">
        <f>IF($H925&gt;265,ROUND($H925*0.4,0),VLOOKUP($H925,'Office of Allowances Appendix B'!$A$1:$E$266,4,FALSE))</f>
        <v>52</v>
      </c>
      <c r="Q925" s="24">
        <f t="shared" si="60"/>
        <v>26</v>
      </c>
    </row>
    <row r="926" spans="1:17" x14ac:dyDescent="0.3">
      <c r="A926" t="s">
        <v>1875</v>
      </c>
      <c r="B926" t="s">
        <v>1879</v>
      </c>
      <c r="C926" t="s">
        <v>1880</v>
      </c>
      <c r="D926" t="s">
        <v>113</v>
      </c>
      <c r="E926" s="82">
        <v>45658</v>
      </c>
      <c r="F926" s="82">
        <v>46022</v>
      </c>
      <c r="G926">
        <v>88</v>
      </c>
      <c r="H926">
        <v>77</v>
      </c>
      <c r="I926">
        <f t="shared" si="59"/>
        <v>165</v>
      </c>
      <c r="J926" s="71">
        <v>45658</v>
      </c>
      <c r="L926">
        <v>19009</v>
      </c>
      <c r="N926" s="24">
        <f>IF($H926&gt;265,ROUND($H926*0.15,0),VLOOKUP($H926,'Office of Allowances Appendix B'!$A$1:$E$266,2,FALSE))</f>
        <v>12</v>
      </c>
      <c r="O926" s="24">
        <f>IF($H926&gt;265,ROUND($H926*0.25,0),VLOOKUP($H926,'Office of Allowances Appendix B'!$A$1:$E$266,3,FALSE))</f>
        <v>19</v>
      </c>
      <c r="P926" s="24">
        <f>IF($H926&gt;265,ROUND($H926*0.4,0),VLOOKUP($H926,'Office of Allowances Appendix B'!$A$1:$E$266,4,FALSE))</f>
        <v>31</v>
      </c>
      <c r="Q926" s="24">
        <f t="shared" si="60"/>
        <v>15</v>
      </c>
    </row>
    <row r="927" spans="1:17" x14ac:dyDescent="0.3">
      <c r="A927" t="s">
        <v>1881</v>
      </c>
      <c r="B927" t="s">
        <v>109</v>
      </c>
      <c r="C927" t="s">
        <v>1882</v>
      </c>
      <c r="D927" t="s">
        <v>113</v>
      </c>
      <c r="E927" s="82">
        <v>45658</v>
      </c>
      <c r="F927" s="82">
        <v>46022</v>
      </c>
      <c r="G927">
        <v>98</v>
      </c>
      <c r="H927">
        <v>62</v>
      </c>
      <c r="I927">
        <f t="shared" si="59"/>
        <v>160</v>
      </c>
      <c r="J927" s="71">
        <v>43770</v>
      </c>
      <c r="L927">
        <v>11921</v>
      </c>
      <c r="N927" s="24">
        <f>IF($H927&gt;265,ROUND($H927*0.15,0),VLOOKUP($H927,'Office of Allowances Appendix B'!$A$1:$E$266,2,FALSE))</f>
        <v>9</v>
      </c>
      <c r="O927" s="24">
        <f>IF($H927&gt;265,ROUND($H927*0.25,0),VLOOKUP($H927,'Office of Allowances Appendix B'!$A$1:$E$266,3,FALSE))</f>
        <v>16</v>
      </c>
      <c r="P927" s="24">
        <f>IF($H927&gt;265,ROUND($H927*0.4,0),VLOOKUP($H927,'Office of Allowances Appendix B'!$A$1:$E$266,4,FALSE))</f>
        <v>25</v>
      </c>
      <c r="Q927" s="24">
        <f t="shared" si="60"/>
        <v>12</v>
      </c>
    </row>
    <row r="928" spans="1:17" x14ac:dyDescent="0.3">
      <c r="A928" t="s">
        <v>1881</v>
      </c>
      <c r="B928" t="s">
        <v>1883</v>
      </c>
      <c r="C928" t="s">
        <v>1884</v>
      </c>
      <c r="D928" t="s">
        <v>113</v>
      </c>
      <c r="E928" s="82">
        <v>45658</v>
      </c>
      <c r="F928" s="82">
        <v>46022</v>
      </c>
      <c r="G928">
        <v>186</v>
      </c>
      <c r="H928">
        <v>91</v>
      </c>
      <c r="I928">
        <f t="shared" si="59"/>
        <v>277</v>
      </c>
      <c r="J928" s="71">
        <v>45658</v>
      </c>
      <c r="L928">
        <v>11047</v>
      </c>
      <c r="N928" s="24">
        <f>IF($H928&gt;265,ROUND($H928*0.15,0),VLOOKUP($H928,'Office of Allowances Appendix B'!$A$1:$E$266,2,FALSE))</f>
        <v>14</v>
      </c>
      <c r="O928" s="24">
        <f>IF($H928&gt;265,ROUND($H928*0.25,0),VLOOKUP($H928,'Office of Allowances Appendix B'!$A$1:$E$266,3,FALSE))</f>
        <v>23</v>
      </c>
      <c r="P928" s="24">
        <f>IF($H928&gt;265,ROUND($H928*0.4,0),VLOOKUP($H928,'Office of Allowances Appendix B'!$A$1:$E$266,4,FALSE))</f>
        <v>36</v>
      </c>
      <c r="Q928" s="24">
        <f t="shared" si="60"/>
        <v>18</v>
      </c>
    </row>
    <row r="929" spans="1:17" x14ac:dyDescent="0.3">
      <c r="A929" t="s">
        <v>1881</v>
      </c>
      <c r="B929" t="s">
        <v>1885</v>
      </c>
      <c r="C929" t="s">
        <v>1886</v>
      </c>
      <c r="D929" t="s">
        <v>113</v>
      </c>
      <c r="E929" s="82">
        <v>45658</v>
      </c>
      <c r="F929" s="82">
        <v>46022</v>
      </c>
      <c r="G929">
        <v>152</v>
      </c>
      <c r="H929">
        <v>68</v>
      </c>
      <c r="I929">
        <f t="shared" si="59"/>
        <v>220</v>
      </c>
      <c r="J929" s="71">
        <v>42095</v>
      </c>
      <c r="L929">
        <v>20003</v>
      </c>
      <c r="N929" s="24">
        <f>IF($H929&gt;265,ROUND($H929*0.15,0),VLOOKUP($H929,'Office of Allowances Appendix B'!$A$1:$E$266,2,FALSE))</f>
        <v>10</v>
      </c>
      <c r="O929" s="24">
        <f>IF($H929&gt;265,ROUND($H929*0.25,0),VLOOKUP($H929,'Office of Allowances Appendix B'!$A$1:$E$266,3,FALSE))</f>
        <v>17</v>
      </c>
      <c r="P929" s="24">
        <f>IF($H929&gt;265,ROUND($H929*0.4,0),VLOOKUP($H929,'Office of Allowances Appendix B'!$A$1:$E$266,4,FALSE))</f>
        <v>27</v>
      </c>
      <c r="Q929" s="24">
        <f t="shared" si="60"/>
        <v>14</v>
      </c>
    </row>
    <row r="930" spans="1:17" x14ac:dyDescent="0.3">
      <c r="A930" t="s">
        <v>1887</v>
      </c>
      <c r="B930" t="s">
        <v>1888</v>
      </c>
      <c r="C930" t="s">
        <v>1889</v>
      </c>
      <c r="D930" t="s">
        <v>113</v>
      </c>
      <c r="E930" s="82">
        <v>45658</v>
      </c>
      <c r="F930" s="82">
        <v>46022</v>
      </c>
      <c r="G930">
        <v>490</v>
      </c>
      <c r="H930">
        <v>172</v>
      </c>
      <c r="I930">
        <f t="shared" si="59"/>
        <v>662</v>
      </c>
      <c r="J930" s="71">
        <v>45352</v>
      </c>
      <c r="L930">
        <v>11068</v>
      </c>
      <c r="N930" s="24">
        <f>IF($H930&gt;265,ROUND($H930*0.15,0),VLOOKUP($H930,'Office of Allowances Appendix B'!$A$1:$E$266,2,FALSE))</f>
        <v>26</v>
      </c>
      <c r="O930" s="24">
        <f>IF($H930&gt;265,ROUND($H930*0.25,0),VLOOKUP($H930,'Office of Allowances Appendix B'!$A$1:$E$266,3,FALSE))</f>
        <v>43</v>
      </c>
      <c r="P930" s="24">
        <f>IF($H930&gt;265,ROUND($H930*0.4,0),VLOOKUP($H930,'Office of Allowances Appendix B'!$A$1:$E$266,4,FALSE))</f>
        <v>69</v>
      </c>
      <c r="Q930" s="24">
        <f t="shared" si="60"/>
        <v>34</v>
      </c>
    </row>
    <row r="931" spans="1:17" x14ac:dyDescent="0.3">
      <c r="A931" t="s">
        <v>1890</v>
      </c>
      <c r="B931" t="s">
        <v>109</v>
      </c>
      <c r="C931" t="s">
        <v>1891</v>
      </c>
      <c r="D931" t="s">
        <v>113</v>
      </c>
      <c r="E931" s="82">
        <v>45658</v>
      </c>
      <c r="F931" s="82">
        <v>46022</v>
      </c>
      <c r="G931">
        <v>130</v>
      </c>
      <c r="H931">
        <v>70</v>
      </c>
      <c r="I931">
        <f t="shared" ref="I931:I994" si="64">G931+H931</f>
        <v>200</v>
      </c>
      <c r="J931" s="71">
        <v>45352</v>
      </c>
      <c r="L931">
        <v>11846</v>
      </c>
      <c r="N931" s="24">
        <f>IF($H931&gt;265,ROUND($H931*0.15,0),VLOOKUP($H931,'Office of Allowances Appendix B'!$A$1:$E$266,2,FALSE))</f>
        <v>11</v>
      </c>
      <c r="O931" s="24">
        <f>IF($H931&gt;265,ROUND($H931*0.25,0),VLOOKUP($H931,'Office of Allowances Appendix B'!$A$1:$E$266,3,FALSE))</f>
        <v>17</v>
      </c>
      <c r="P931" s="24">
        <f>IF($H931&gt;265,ROUND($H931*0.4,0),VLOOKUP($H931,'Office of Allowances Appendix B'!$A$1:$E$266,4,FALSE))</f>
        <v>28</v>
      </c>
      <c r="Q931" s="24">
        <f t="shared" si="60"/>
        <v>14</v>
      </c>
    </row>
    <row r="932" spans="1:17" x14ac:dyDescent="0.3">
      <c r="A932" t="s">
        <v>1890</v>
      </c>
      <c r="B932" t="s">
        <v>1892</v>
      </c>
      <c r="C932" t="s">
        <v>1893</v>
      </c>
      <c r="D932" t="s">
        <v>113</v>
      </c>
      <c r="E932" s="82">
        <v>45658</v>
      </c>
      <c r="F932" s="82">
        <v>46022</v>
      </c>
      <c r="G932">
        <v>180</v>
      </c>
      <c r="H932">
        <v>101</v>
      </c>
      <c r="I932">
        <f t="shared" si="64"/>
        <v>281</v>
      </c>
      <c r="J932" s="71">
        <v>45383</v>
      </c>
      <c r="L932">
        <v>10409</v>
      </c>
      <c r="N932" s="24">
        <f>IF($H932&gt;265,ROUND($H932*0.15,0),VLOOKUP($H932,'Office of Allowances Appendix B'!$A$1:$E$266,2,FALSE))</f>
        <v>15</v>
      </c>
      <c r="O932" s="24">
        <f>IF($H932&gt;265,ROUND($H932*0.25,0),VLOOKUP($H932,'Office of Allowances Appendix B'!$A$1:$E$266,3,FALSE))</f>
        <v>25</v>
      </c>
      <c r="P932" s="24">
        <f>IF($H932&gt;265,ROUND($H932*0.4,0),VLOOKUP($H932,'Office of Allowances Appendix B'!$A$1:$E$266,4,FALSE))</f>
        <v>41</v>
      </c>
      <c r="Q932" s="24">
        <f t="shared" si="60"/>
        <v>20</v>
      </c>
    </row>
    <row r="933" spans="1:17" x14ac:dyDescent="0.3">
      <c r="A933" t="s">
        <v>1894</v>
      </c>
      <c r="B933" t="s">
        <v>1895</v>
      </c>
      <c r="C933" t="s">
        <v>1896</v>
      </c>
      <c r="D933" t="s">
        <v>113</v>
      </c>
      <c r="E933" s="82">
        <v>45658</v>
      </c>
      <c r="F933" s="82">
        <v>46022</v>
      </c>
      <c r="G933">
        <v>287</v>
      </c>
      <c r="H933">
        <v>142</v>
      </c>
      <c r="I933">
        <f t="shared" si="64"/>
        <v>429</v>
      </c>
      <c r="J933" s="71">
        <v>45689</v>
      </c>
      <c r="L933">
        <v>10309</v>
      </c>
      <c r="N933" s="24">
        <f>IF($H933&gt;265,ROUND($H933*0.15,0),VLOOKUP($H933,'Office of Allowances Appendix B'!$A$1:$E$266,2,FALSE))</f>
        <v>21</v>
      </c>
      <c r="O933" s="24">
        <f>IF($H933&gt;265,ROUND($H933*0.25,0),VLOOKUP($H933,'Office of Allowances Appendix B'!$A$1:$E$266,3,FALSE))</f>
        <v>36</v>
      </c>
      <c r="P933" s="24">
        <f>IF($H933&gt;265,ROUND($H933*0.4,0),VLOOKUP($H933,'Office of Allowances Appendix B'!$A$1:$E$266,4,FALSE))</f>
        <v>57</v>
      </c>
      <c r="Q933" s="24">
        <f t="shared" ref="Q933" si="65">H933-SUM(N933:P933)</f>
        <v>28</v>
      </c>
    </row>
    <row r="934" spans="1:17" x14ac:dyDescent="0.3">
      <c r="A934" t="s">
        <v>1897</v>
      </c>
      <c r="B934" t="s">
        <v>1897</v>
      </c>
      <c r="C934" t="s">
        <v>1898</v>
      </c>
      <c r="D934" t="s">
        <v>113</v>
      </c>
      <c r="E934" s="82">
        <v>45658</v>
      </c>
      <c r="F934" s="82">
        <v>46022</v>
      </c>
      <c r="G934">
        <v>459</v>
      </c>
      <c r="H934">
        <v>169</v>
      </c>
      <c r="I934">
        <f t="shared" si="64"/>
        <v>628</v>
      </c>
      <c r="J934" s="71">
        <v>45658</v>
      </c>
      <c r="L934">
        <v>11667</v>
      </c>
      <c r="N934" s="24">
        <f>IF($H934&gt;265,ROUND($H934*0.15,0),VLOOKUP($H934,'Office of Allowances Appendix B'!$A$1:$E$266,2,FALSE))</f>
        <v>25</v>
      </c>
      <c r="O934" s="24">
        <f>IF($H934&gt;265,ROUND($H934*0.25,0),VLOOKUP($H934,'Office of Allowances Appendix B'!$A$1:$E$266,3,FALSE))</f>
        <v>42</v>
      </c>
      <c r="P934" s="24">
        <f>IF($H934&gt;265,ROUND($H934*0.4,0),VLOOKUP($H934,'Office of Allowances Appendix B'!$A$1:$E$266,4,FALSE))</f>
        <v>68</v>
      </c>
      <c r="Q934" s="24">
        <f t="shared" si="60"/>
        <v>34</v>
      </c>
    </row>
    <row r="935" spans="1:17" x14ac:dyDescent="0.3">
      <c r="A935" t="s">
        <v>1899</v>
      </c>
      <c r="B935" t="s">
        <v>109</v>
      </c>
      <c r="C935" t="s">
        <v>1900</v>
      </c>
      <c r="D935" t="s">
        <v>113</v>
      </c>
      <c r="E935" s="82">
        <v>45658</v>
      </c>
      <c r="F935" s="82">
        <v>46022</v>
      </c>
      <c r="G935">
        <v>128</v>
      </c>
      <c r="H935">
        <v>80</v>
      </c>
      <c r="I935">
        <f t="shared" si="64"/>
        <v>208</v>
      </c>
      <c r="J935" s="71">
        <v>45658</v>
      </c>
      <c r="L935">
        <v>11941</v>
      </c>
      <c r="N935" s="24">
        <f>IF($H935&gt;265,ROUND($H935*0.15,0),VLOOKUP($H935,'Office of Allowances Appendix B'!$A$1:$E$266,2,FALSE))</f>
        <v>12</v>
      </c>
      <c r="O935" s="24">
        <f>IF($H935&gt;265,ROUND($H935*0.25,0),VLOOKUP($H935,'Office of Allowances Appendix B'!$A$1:$E$266,3,FALSE))</f>
        <v>20</v>
      </c>
      <c r="P935" s="24">
        <f>IF($H935&gt;265,ROUND($H935*0.4,0),VLOOKUP($H935,'Office of Allowances Appendix B'!$A$1:$E$266,4,FALSE))</f>
        <v>32</v>
      </c>
      <c r="Q935" s="24">
        <f t="shared" si="60"/>
        <v>16</v>
      </c>
    </row>
    <row r="936" spans="1:17" x14ac:dyDescent="0.3">
      <c r="A936" t="s">
        <v>1899</v>
      </c>
      <c r="B936" t="s">
        <v>1901</v>
      </c>
      <c r="C936" t="s">
        <v>1902</v>
      </c>
      <c r="D936" t="s">
        <v>113</v>
      </c>
      <c r="E936" s="82">
        <v>45658</v>
      </c>
      <c r="F936" s="82">
        <v>46022</v>
      </c>
      <c r="G936">
        <v>190</v>
      </c>
      <c r="H936">
        <v>111</v>
      </c>
      <c r="I936">
        <f t="shared" si="64"/>
        <v>301</v>
      </c>
      <c r="J936" s="71">
        <v>45658</v>
      </c>
      <c r="L936">
        <v>11540</v>
      </c>
      <c r="N936" s="24">
        <f>IF($H936&gt;265,ROUND($H936*0.15,0),VLOOKUP($H936,'Office of Allowances Appendix B'!$A$1:$E$266,2,FALSE))</f>
        <v>17</v>
      </c>
      <c r="O936" s="24">
        <f>IF($H936&gt;265,ROUND($H936*0.25,0),VLOOKUP($H936,'Office of Allowances Appendix B'!$A$1:$E$266,3,FALSE))</f>
        <v>28</v>
      </c>
      <c r="P936" s="24">
        <f>IF($H936&gt;265,ROUND($H936*0.4,0),VLOOKUP($H936,'Office of Allowances Appendix B'!$A$1:$E$266,4,FALSE))</f>
        <v>44</v>
      </c>
      <c r="Q936" s="24">
        <f t="shared" si="60"/>
        <v>22</v>
      </c>
    </row>
    <row r="937" spans="1:17" x14ac:dyDescent="0.3">
      <c r="A937" t="s">
        <v>1899</v>
      </c>
      <c r="B937" t="s">
        <v>1903</v>
      </c>
      <c r="C937" t="s">
        <v>1904</v>
      </c>
      <c r="D937" t="s">
        <v>113</v>
      </c>
      <c r="E937" s="82">
        <v>45658</v>
      </c>
      <c r="F937" s="82">
        <v>46022</v>
      </c>
      <c r="G937">
        <v>117</v>
      </c>
      <c r="H937">
        <v>90</v>
      </c>
      <c r="I937">
        <f t="shared" si="64"/>
        <v>207</v>
      </c>
      <c r="J937" s="71">
        <v>45658</v>
      </c>
      <c r="L937">
        <v>91135</v>
      </c>
      <c r="N937" s="24">
        <f>IF($H937&gt;265,ROUND($H937*0.15,0),VLOOKUP($H937,'Office of Allowances Appendix B'!$A$1:$E$266,2,FALSE))</f>
        <v>14</v>
      </c>
      <c r="O937" s="24">
        <f>IF($H937&gt;265,ROUND($H937*0.25,0),VLOOKUP($H937,'Office of Allowances Appendix B'!$A$1:$E$266,3,FALSE))</f>
        <v>22</v>
      </c>
      <c r="P937" s="24">
        <f>IF($H937&gt;265,ROUND($H937*0.4,0),VLOOKUP($H937,'Office of Allowances Appendix B'!$A$1:$E$266,4,FALSE))</f>
        <v>36</v>
      </c>
      <c r="Q937" s="24">
        <f t="shared" si="60"/>
        <v>18</v>
      </c>
    </row>
    <row r="938" spans="1:17" x14ac:dyDescent="0.3">
      <c r="A938" t="s">
        <v>1899</v>
      </c>
      <c r="B938" t="s">
        <v>1905</v>
      </c>
      <c r="C938" t="s">
        <v>1906</v>
      </c>
      <c r="D938" t="s">
        <v>113</v>
      </c>
      <c r="E938" s="82">
        <v>45658</v>
      </c>
      <c r="F938" s="82">
        <v>46022</v>
      </c>
      <c r="G938">
        <v>139</v>
      </c>
      <c r="H938">
        <v>85</v>
      </c>
      <c r="I938">
        <f t="shared" si="64"/>
        <v>224</v>
      </c>
      <c r="J938" s="71">
        <v>45658</v>
      </c>
      <c r="L938">
        <v>13647</v>
      </c>
      <c r="N938" s="24">
        <f>IF($H938&gt;265,ROUND($H938*0.15,0),VLOOKUP($H938,'Office of Allowances Appendix B'!$A$1:$E$266,2,FALSE))</f>
        <v>13</v>
      </c>
      <c r="O938" s="24">
        <f>IF($H938&gt;265,ROUND($H938*0.25,0),VLOOKUP($H938,'Office of Allowances Appendix B'!$A$1:$E$266,3,FALSE))</f>
        <v>21</v>
      </c>
      <c r="P938" s="24">
        <f>IF($H938&gt;265,ROUND($H938*0.4,0),VLOOKUP($H938,'Office of Allowances Appendix B'!$A$1:$E$266,4,FALSE))</f>
        <v>34</v>
      </c>
      <c r="Q938" s="24">
        <f t="shared" si="60"/>
        <v>17</v>
      </c>
    </row>
    <row r="939" spans="1:17" x14ac:dyDescent="0.3">
      <c r="A939" t="s">
        <v>1907</v>
      </c>
      <c r="B939" t="s">
        <v>109</v>
      </c>
      <c r="C939" t="s">
        <v>1908</v>
      </c>
      <c r="D939" t="s">
        <v>113</v>
      </c>
      <c r="E939" s="82">
        <v>45658</v>
      </c>
      <c r="F939" s="82">
        <v>46022</v>
      </c>
      <c r="G939">
        <v>175</v>
      </c>
      <c r="H939">
        <v>133</v>
      </c>
      <c r="I939">
        <f t="shared" si="64"/>
        <v>308</v>
      </c>
      <c r="J939" s="71">
        <v>45658</v>
      </c>
      <c r="L939">
        <v>11942</v>
      </c>
      <c r="N939" s="24">
        <f>IF($H939&gt;265,ROUND($H939*0.15,0),VLOOKUP($H939,'Office of Allowances Appendix B'!$A$1:$E$266,2,FALSE))</f>
        <v>20</v>
      </c>
      <c r="O939" s="24">
        <f>IF($H939&gt;265,ROUND($H939*0.25,0),VLOOKUP($H939,'Office of Allowances Appendix B'!$A$1:$E$266,3,FALSE))</f>
        <v>33</v>
      </c>
      <c r="P939" s="24">
        <f>IF($H939&gt;265,ROUND($H939*0.4,0),VLOOKUP($H939,'Office of Allowances Appendix B'!$A$1:$E$266,4,FALSE))</f>
        <v>53</v>
      </c>
      <c r="Q939" s="24">
        <f t="shared" ref="Q939:Q1003" si="66">H939-SUM(N939:P939)</f>
        <v>27</v>
      </c>
    </row>
    <row r="940" spans="1:17" x14ac:dyDescent="0.3">
      <c r="A940" t="s">
        <v>1907</v>
      </c>
      <c r="B940" t="s">
        <v>1909</v>
      </c>
      <c r="C940" t="s">
        <v>1910</v>
      </c>
      <c r="D940" t="s">
        <v>113</v>
      </c>
      <c r="E940" s="82">
        <v>45658</v>
      </c>
      <c r="F940" s="82">
        <v>46022</v>
      </c>
      <c r="G940">
        <v>175</v>
      </c>
      <c r="H940">
        <v>133</v>
      </c>
      <c r="I940">
        <f t="shared" si="64"/>
        <v>308</v>
      </c>
      <c r="J940" s="71">
        <v>45658</v>
      </c>
      <c r="L940">
        <v>11541</v>
      </c>
      <c r="N940" s="24">
        <f>IF($H940&gt;265,ROUND($H940*0.15,0),VLOOKUP($H940,'Office of Allowances Appendix B'!$A$1:$E$266,2,FALSE))</f>
        <v>20</v>
      </c>
      <c r="O940" s="24">
        <f>IF($H940&gt;265,ROUND($H940*0.25,0),VLOOKUP($H940,'Office of Allowances Appendix B'!$A$1:$E$266,3,FALSE))</f>
        <v>33</v>
      </c>
      <c r="P940" s="24">
        <f>IF($H940&gt;265,ROUND($H940*0.4,0),VLOOKUP($H940,'Office of Allowances Appendix B'!$A$1:$E$266,4,FALSE))</f>
        <v>53</v>
      </c>
      <c r="Q940" s="24">
        <f t="shared" si="66"/>
        <v>27</v>
      </c>
    </row>
    <row r="941" spans="1:17" x14ac:dyDescent="0.3">
      <c r="A941" t="s">
        <v>1907</v>
      </c>
      <c r="B941" t="s">
        <v>1911</v>
      </c>
      <c r="C941" t="s">
        <v>1912</v>
      </c>
      <c r="D941" t="s">
        <v>113</v>
      </c>
      <c r="E941" s="82">
        <v>45658</v>
      </c>
      <c r="F941" s="82">
        <v>46022</v>
      </c>
      <c r="G941">
        <v>207</v>
      </c>
      <c r="H941">
        <v>86</v>
      </c>
      <c r="I941">
        <f t="shared" si="64"/>
        <v>293</v>
      </c>
      <c r="J941" s="71">
        <v>38443</v>
      </c>
      <c r="L941">
        <v>13413</v>
      </c>
      <c r="N941" s="24">
        <f>IF($H941&gt;265,ROUND($H941*0.15,0),VLOOKUP($H941,'Office of Allowances Appendix B'!$A$1:$E$266,2,FALSE))</f>
        <v>13</v>
      </c>
      <c r="O941" s="24">
        <f>IF($H941&gt;265,ROUND($H941*0.25,0),VLOOKUP($H941,'Office of Allowances Appendix B'!$A$1:$E$266,3,FALSE))</f>
        <v>22</v>
      </c>
      <c r="P941" s="24">
        <f>IF($H941&gt;265,ROUND($H941*0.4,0),VLOOKUP($H941,'Office of Allowances Appendix B'!$A$1:$E$266,4,FALSE))</f>
        <v>34</v>
      </c>
      <c r="Q941" s="24">
        <f t="shared" si="66"/>
        <v>17</v>
      </c>
    </row>
    <row r="942" spans="1:17" x14ac:dyDescent="0.3">
      <c r="A942" t="s">
        <v>1913</v>
      </c>
      <c r="B942" t="s">
        <v>109</v>
      </c>
      <c r="C942" t="s">
        <v>1914</v>
      </c>
      <c r="D942" t="s">
        <v>113</v>
      </c>
      <c r="E942" s="82">
        <v>45658</v>
      </c>
      <c r="F942" s="82">
        <v>46022</v>
      </c>
      <c r="G942">
        <v>341</v>
      </c>
      <c r="H942">
        <v>122</v>
      </c>
      <c r="I942">
        <f t="shared" si="64"/>
        <v>463</v>
      </c>
      <c r="J942" s="71">
        <v>45689</v>
      </c>
      <c r="L942">
        <v>91177</v>
      </c>
      <c r="N942" s="24">
        <f>IF($H942&gt;265,ROUND($H942*0.15,0),VLOOKUP($H942,'Office of Allowances Appendix B'!$A$1:$E$266,2,FALSE))</f>
        <v>18</v>
      </c>
      <c r="O942" s="24">
        <f>IF($H942&gt;265,ROUND($H942*0.25,0),VLOOKUP($H942,'Office of Allowances Appendix B'!$A$1:$E$266,3,FALSE))</f>
        <v>31</v>
      </c>
      <c r="P942" s="24">
        <f>IF($H942&gt;265,ROUND($H942*0.4,0),VLOOKUP($H942,'Office of Allowances Appendix B'!$A$1:$E$266,4,FALSE))</f>
        <v>49</v>
      </c>
      <c r="Q942" s="24">
        <f t="shared" si="66"/>
        <v>24</v>
      </c>
    </row>
    <row r="943" spans="1:17" x14ac:dyDescent="0.3">
      <c r="A943" t="s">
        <v>1913</v>
      </c>
      <c r="B943" t="s">
        <v>1915</v>
      </c>
      <c r="C943" t="s">
        <v>1916</v>
      </c>
      <c r="D943" t="s">
        <v>113</v>
      </c>
      <c r="E943" s="82">
        <v>45658</v>
      </c>
      <c r="F943" s="82">
        <v>46022</v>
      </c>
      <c r="G943">
        <v>341</v>
      </c>
      <c r="H943">
        <v>122</v>
      </c>
      <c r="I943">
        <f t="shared" si="64"/>
        <v>463</v>
      </c>
      <c r="J943" s="71">
        <v>45689</v>
      </c>
      <c r="L943">
        <v>11069</v>
      </c>
      <c r="N943" s="24">
        <f>IF($H943&gt;265,ROUND($H943*0.15,0),VLOOKUP($H943,'Office of Allowances Appendix B'!$A$1:$E$266,2,FALSE))</f>
        <v>18</v>
      </c>
      <c r="O943" s="24">
        <f>IF($H943&gt;265,ROUND($H943*0.25,0),VLOOKUP($H943,'Office of Allowances Appendix B'!$A$1:$E$266,3,FALSE))</f>
        <v>31</v>
      </c>
      <c r="P943" s="24">
        <f>IF($H943&gt;265,ROUND($H943*0.4,0),VLOOKUP($H943,'Office of Allowances Appendix B'!$A$1:$E$266,4,FALSE))</f>
        <v>49</v>
      </c>
      <c r="Q943" s="24">
        <f t="shared" si="66"/>
        <v>24</v>
      </c>
    </row>
    <row r="944" spans="1:17" x14ac:dyDescent="0.3">
      <c r="A944" t="s">
        <v>1917</v>
      </c>
      <c r="B944" t="s">
        <v>109</v>
      </c>
      <c r="C944" t="s">
        <v>1918</v>
      </c>
      <c r="D944" t="s">
        <v>113</v>
      </c>
      <c r="E944" s="82">
        <v>45658</v>
      </c>
      <c r="F944" s="82">
        <v>46022</v>
      </c>
      <c r="G944">
        <v>112</v>
      </c>
      <c r="H944">
        <v>57</v>
      </c>
      <c r="I944">
        <f t="shared" si="64"/>
        <v>169</v>
      </c>
      <c r="J944" s="71">
        <v>39387</v>
      </c>
      <c r="K944" t="s">
        <v>1919</v>
      </c>
      <c r="L944">
        <v>11889</v>
      </c>
      <c r="N944" s="24">
        <f>IF($H944&gt;265,ROUND($H944*0.15,0),VLOOKUP($H944,'Office of Allowances Appendix B'!$A$1:$E$266,2,FALSE))</f>
        <v>9</v>
      </c>
      <c r="O944" s="24">
        <f>IF($H944&gt;265,ROUND($H944*0.25,0),VLOOKUP($H944,'Office of Allowances Appendix B'!$A$1:$E$266,3,FALSE))</f>
        <v>14</v>
      </c>
      <c r="P944" s="24">
        <f>IF($H944&gt;265,ROUND($H944*0.4,0),VLOOKUP($H944,'Office of Allowances Appendix B'!$A$1:$E$266,4,FALSE))</f>
        <v>23</v>
      </c>
      <c r="Q944" s="24">
        <f t="shared" si="66"/>
        <v>11</v>
      </c>
    </row>
    <row r="945" spans="1:17" x14ac:dyDescent="0.3">
      <c r="A945" t="s">
        <v>1917</v>
      </c>
      <c r="B945" t="s">
        <v>1920</v>
      </c>
      <c r="C945" t="s">
        <v>1921</v>
      </c>
      <c r="D945" t="s">
        <v>113</v>
      </c>
      <c r="E945" s="82">
        <v>45658</v>
      </c>
      <c r="F945" s="82">
        <v>46022</v>
      </c>
      <c r="G945">
        <v>0</v>
      </c>
      <c r="H945">
        <v>66</v>
      </c>
      <c r="I945">
        <f t="shared" si="64"/>
        <v>66</v>
      </c>
      <c r="J945" s="71">
        <v>43191</v>
      </c>
      <c r="K945" t="s">
        <v>1919</v>
      </c>
      <c r="L945">
        <v>10410</v>
      </c>
      <c r="N945" s="24">
        <f>IF($H945&gt;265,ROUND($H945*0.15,0),VLOOKUP($H945,'Office of Allowances Appendix B'!$A$1:$E$266,2,FALSE))</f>
        <v>10</v>
      </c>
      <c r="O945" s="24">
        <f>IF($H945&gt;265,ROUND($H945*0.25,0),VLOOKUP($H945,'Office of Allowances Appendix B'!$A$1:$E$266,3,FALSE))</f>
        <v>17</v>
      </c>
      <c r="P945" s="24">
        <f>IF($H945&gt;265,ROUND($H945*0.4,0),VLOOKUP($H945,'Office of Allowances Appendix B'!$A$1:$E$266,4,FALSE))</f>
        <v>26</v>
      </c>
      <c r="Q945" s="24">
        <f t="shared" si="66"/>
        <v>13</v>
      </c>
    </row>
    <row r="946" spans="1:17" x14ac:dyDescent="0.3">
      <c r="A946" t="s">
        <v>1922</v>
      </c>
      <c r="B946" t="s">
        <v>109</v>
      </c>
      <c r="C946" t="s">
        <v>1923</v>
      </c>
      <c r="D946" t="s">
        <v>113</v>
      </c>
      <c r="E946" s="82">
        <v>45658</v>
      </c>
      <c r="F946" s="82">
        <v>46022</v>
      </c>
      <c r="G946">
        <v>92</v>
      </c>
      <c r="H946">
        <v>51</v>
      </c>
      <c r="I946">
        <f t="shared" si="64"/>
        <v>143</v>
      </c>
      <c r="J946" s="71">
        <v>45689</v>
      </c>
      <c r="L946">
        <v>11848</v>
      </c>
      <c r="N946" s="24">
        <f>IF($H946&gt;265,ROUND($H946*0.15,0),VLOOKUP($H946,'Office of Allowances Appendix B'!$A$1:$E$266,2,FALSE))</f>
        <v>8</v>
      </c>
      <c r="O946" s="24">
        <f>IF($H946&gt;265,ROUND($H946*0.25,0),VLOOKUP($H946,'Office of Allowances Appendix B'!$A$1:$E$266,3,FALSE))</f>
        <v>13</v>
      </c>
      <c r="P946" s="24">
        <f>IF($H946&gt;265,ROUND($H946*0.4,0),VLOOKUP($H946,'Office of Allowances Appendix B'!$A$1:$E$266,4,FALSE))</f>
        <v>20</v>
      </c>
      <c r="Q946" s="24">
        <f t="shared" si="66"/>
        <v>10</v>
      </c>
    </row>
    <row r="947" spans="1:17" x14ac:dyDescent="0.3">
      <c r="A947" t="s">
        <v>1922</v>
      </c>
      <c r="B947" t="s">
        <v>1924</v>
      </c>
      <c r="C947" t="s">
        <v>1925</v>
      </c>
      <c r="D947" t="s">
        <v>113</v>
      </c>
      <c r="E947" s="82">
        <v>45658</v>
      </c>
      <c r="F947" s="82">
        <v>46022</v>
      </c>
      <c r="G947">
        <v>88</v>
      </c>
      <c r="H947">
        <v>66</v>
      </c>
      <c r="I947">
        <f t="shared" si="64"/>
        <v>154</v>
      </c>
      <c r="J947" s="71">
        <v>45689</v>
      </c>
      <c r="L947">
        <v>13003</v>
      </c>
      <c r="N947" s="24">
        <f>IF($H947&gt;265,ROUND($H947*0.15,0),VLOOKUP($H947,'Office of Allowances Appendix B'!$A$1:$E$266,2,FALSE))</f>
        <v>10</v>
      </c>
      <c r="O947" s="24">
        <f>IF($H947&gt;265,ROUND($H947*0.25,0),VLOOKUP($H947,'Office of Allowances Appendix B'!$A$1:$E$266,3,FALSE))</f>
        <v>17</v>
      </c>
      <c r="P947" s="24">
        <f>IF($H947&gt;265,ROUND($H947*0.4,0),VLOOKUP($H947,'Office of Allowances Appendix B'!$A$1:$E$266,4,FALSE))</f>
        <v>26</v>
      </c>
      <c r="Q947" s="24">
        <f t="shared" si="66"/>
        <v>13</v>
      </c>
    </row>
    <row r="948" spans="1:17" x14ac:dyDescent="0.3">
      <c r="A948" t="s">
        <v>1922</v>
      </c>
      <c r="B948" t="s">
        <v>1926</v>
      </c>
      <c r="C948" t="s">
        <v>1927</v>
      </c>
      <c r="D948" t="s">
        <v>113</v>
      </c>
      <c r="E948" s="82">
        <v>45658</v>
      </c>
      <c r="F948" s="82">
        <v>46022</v>
      </c>
      <c r="G948">
        <v>201</v>
      </c>
      <c r="H948">
        <v>81</v>
      </c>
      <c r="I948">
        <f t="shared" si="64"/>
        <v>282</v>
      </c>
      <c r="J948" s="71">
        <v>45689</v>
      </c>
      <c r="L948">
        <v>10412</v>
      </c>
      <c r="N948" s="24">
        <f>IF($H948&gt;265,ROUND($H948*0.15,0),VLOOKUP($H948,'Office of Allowances Appendix B'!$A$1:$E$266,2,FALSE))</f>
        <v>12</v>
      </c>
      <c r="O948" s="24">
        <f>IF($H948&gt;265,ROUND($H948*0.25,0),VLOOKUP($H948,'Office of Allowances Appendix B'!$A$1:$E$266,3,FALSE))</f>
        <v>20</v>
      </c>
      <c r="P948" s="24">
        <f>IF($H948&gt;265,ROUND($H948*0.4,0),VLOOKUP($H948,'Office of Allowances Appendix B'!$A$1:$E$266,4,FALSE))</f>
        <v>33</v>
      </c>
      <c r="Q948" s="24">
        <f t="shared" si="66"/>
        <v>16</v>
      </c>
    </row>
    <row r="949" spans="1:17" x14ac:dyDescent="0.3">
      <c r="A949" t="s">
        <v>1922</v>
      </c>
      <c r="B949" t="s">
        <v>1928</v>
      </c>
      <c r="C949" t="s">
        <v>1929</v>
      </c>
      <c r="D949" t="s">
        <v>113</v>
      </c>
      <c r="E949" s="82">
        <v>45658</v>
      </c>
      <c r="F949" s="82">
        <v>46022</v>
      </c>
      <c r="G949">
        <v>130</v>
      </c>
      <c r="H949">
        <v>61</v>
      </c>
      <c r="I949">
        <f t="shared" si="64"/>
        <v>191</v>
      </c>
      <c r="J949" s="71">
        <v>45689</v>
      </c>
      <c r="L949">
        <v>10413</v>
      </c>
      <c r="N949" s="24">
        <f>IF($H949&gt;265,ROUND($H949*0.15,0),VLOOKUP($H949,'Office of Allowances Appendix B'!$A$1:$E$266,2,FALSE))</f>
        <v>9</v>
      </c>
      <c r="O949" s="24">
        <f>IF($H949&gt;265,ROUND($H949*0.25,0),VLOOKUP($H949,'Office of Allowances Appendix B'!$A$1:$E$266,3,FALSE))</f>
        <v>15</v>
      </c>
      <c r="P949" s="24">
        <f>IF($H949&gt;265,ROUND($H949*0.4,0),VLOOKUP($H949,'Office of Allowances Appendix B'!$A$1:$E$266,4,FALSE))</f>
        <v>25</v>
      </c>
      <c r="Q949" s="24">
        <f t="shared" si="66"/>
        <v>12</v>
      </c>
    </row>
    <row r="950" spans="1:17" x14ac:dyDescent="0.3">
      <c r="A950" t="s">
        <v>1922</v>
      </c>
      <c r="B950" t="s">
        <v>1930</v>
      </c>
      <c r="C950" t="s">
        <v>1931</v>
      </c>
      <c r="D950" t="s">
        <v>113</v>
      </c>
      <c r="E950" s="82">
        <v>45658</v>
      </c>
      <c r="F950" s="82">
        <v>46022</v>
      </c>
      <c r="G950">
        <v>182</v>
      </c>
      <c r="H950">
        <v>79</v>
      </c>
      <c r="I950">
        <f t="shared" si="64"/>
        <v>261</v>
      </c>
      <c r="J950" s="71">
        <v>45689</v>
      </c>
      <c r="L950">
        <v>10414</v>
      </c>
      <c r="N950" s="24">
        <f>IF($H950&gt;265,ROUND($H950*0.15,0),VLOOKUP($H950,'Office of Allowances Appendix B'!$A$1:$E$266,2,FALSE))</f>
        <v>12</v>
      </c>
      <c r="O950" s="24">
        <f>IF($H950&gt;265,ROUND($H950*0.25,0),VLOOKUP($H950,'Office of Allowances Appendix B'!$A$1:$E$266,3,FALSE))</f>
        <v>20</v>
      </c>
      <c r="P950" s="24">
        <f>IF($H950&gt;265,ROUND($H950*0.4,0),VLOOKUP($H950,'Office of Allowances Appendix B'!$A$1:$E$266,4,FALSE))</f>
        <v>32</v>
      </c>
      <c r="Q950" s="24">
        <f t="shared" si="66"/>
        <v>15</v>
      </c>
    </row>
    <row r="951" spans="1:17" x14ac:dyDescent="0.3">
      <c r="A951" t="s">
        <v>1922</v>
      </c>
      <c r="B951" t="s">
        <v>1932</v>
      </c>
      <c r="C951" t="s">
        <v>1933</v>
      </c>
      <c r="D951" t="s">
        <v>113</v>
      </c>
      <c r="E951" s="82">
        <v>45658</v>
      </c>
      <c r="F951" s="82">
        <v>46022</v>
      </c>
      <c r="G951">
        <v>178</v>
      </c>
      <c r="H951">
        <v>77</v>
      </c>
      <c r="I951">
        <f t="shared" si="64"/>
        <v>255</v>
      </c>
      <c r="J951" s="71">
        <v>45689</v>
      </c>
      <c r="L951">
        <v>10411</v>
      </c>
      <c r="N951" s="24">
        <f>IF($H951&gt;265,ROUND($H951*0.15,0),VLOOKUP($H951,'Office of Allowances Appendix B'!$A$1:$E$266,2,FALSE))</f>
        <v>12</v>
      </c>
      <c r="O951" s="24">
        <f>IF($H951&gt;265,ROUND($H951*0.25,0),VLOOKUP($H951,'Office of Allowances Appendix B'!$A$1:$E$266,3,FALSE))</f>
        <v>19</v>
      </c>
      <c r="P951" s="24">
        <f>IF($H951&gt;265,ROUND($H951*0.4,0),VLOOKUP($H951,'Office of Allowances Appendix B'!$A$1:$E$266,4,FALSE))</f>
        <v>31</v>
      </c>
      <c r="Q951" s="24">
        <f t="shared" si="66"/>
        <v>15</v>
      </c>
    </row>
    <row r="952" spans="1:17" x14ac:dyDescent="0.3">
      <c r="A952" t="s">
        <v>1922</v>
      </c>
      <c r="B952" t="s">
        <v>1934</v>
      </c>
      <c r="C952" t="s">
        <v>1935</v>
      </c>
      <c r="D952" t="s">
        <v>113</v>
      </c>
      <c r="E952" s="82">
        <v>45658</v>
      </c>
      <c r="F952" s="82">
        <v>46022</v>
      </c>
      <c r="G952">
        <v>132</v>
      </c>
      <c r="H952">
        <v>70</v>
      </c>
      <c r="I952">
        <f t="shared" si="64"/>
        <v>202</v>
      </c>
      <c r="J952" s="71">
        <v>45689</v>
      </c>
      <c r="L952">
        <v>13393</v>
      </c>
      <c r="N952" s="24">
        <f>IF($H952&gt;265,ROUND($H952*0.15,0),VLOOKUP($H952,'Office of Allowances Appendix B'!$A$1:$E$266,2,FALSE))</f>
        <v>11</v>
      </c>
      <c r="O952" s="24">
        <f>IF($H952&gt;265,ROUND($H952*0.25,0),VLOOKUP($H952,'Office of Allowances Appendix B'!$A$1:$E$266,3,FALSE))</f>
        <v>17</v>
      </c>
      <c r="P952" s="24">
        <f>IF($H952&gt;265,ROUND($H952*0.4,0),VLOOKUP($H952,'Office of Allowances Appendix B'!$A$1:$E$266,4,FALSE))</f>
        <v>28</v>
      </c>
      <c r="Q952" s="24">
        <f t="shared" si="66"/>
        <v>14</v>
      </c>
    </row>
    <row r="953" spans="1:17" x14ac:dyDescent="0.3">
      <c r="A953" t="s">
        <v>1922</v>
      </c>
      <c r="B953" t="s">
        <v>1936</v>
      </c>
      <c r="C953" t="s">
        <v>1937</v>
      </c>
      <c r="D953" t="s">
        <v>113</v>
      </c>
      <c r="E953" s="82">
        <v>45658</v>
      </c>
      <c r="F953" s="82">
        <v>46022</v>
      </c>
      <c r="G953">
        <v>100</v>
      </c>
      <c r="H953">
        <v>47</v>
      </c>
      <c r="I953">
        <f t="shared" si="64"/>
        <v>147</v>
      </c>
      <c r="J953" s="71">
        <v>45689</v>
      </c>
      <c r="L953">
        <v>12784</v>
      </c>
      <c r="N953" s="24">
        <f>IF($H953&gt;265,ROUND($H953*0.15,0),VLOOKUP($H953,'Office of Allowances Appendix B'!$A$1:$E$266,2,FALSE))</f>
        <v>7</v>
      </c>
      <c r="O953" s="24">
        <f>IF($H953&gt;265,ROUND($H953*0.25,0),VLOOKUP($H953,'Office of Allowances Appendix B'!$A$1:$E$266,3,FALSE))</f>
        <v>12</v>
      </c>
      <c r="P953" s="24">
        <f>IF($H953&gt;265,ROUND($H953*0.4,0),VLOOKUP($H953,'Office of Allowances Appendix B'!$A$1:$E$266,4,FALSE))</f>
        <v>19</v>
      </c>
      <c r="Q953" s="24">
        <f t="shared" si="66"/>
        <v>9</v>
      </c>
    </row>
    <row r="954" spans="1:17" x14ac:dyDescent="0.3">
      <c r="A954" t="s">
        <v>1938</v>
      </c>
      <c r="B954" t="s">
        <v>109</v>
      </c>
      <c r="C954" t="s">
        <v>1939</v>
      </c>
      <c r="D954" t="s">
        <v>113</v>
      </c>
      <c r="E954" s="82">
        <v>45658</v>
      </c>
      <c r="F954" s="82">
        <v>46022</v>
      </c>
      <c r="G954">
        <v>275</v>
      </c>
      <c r="H954">
        <v>90</v>
      </c>
      <c r="I954">
        <f t="shared" si="64"/>
        <v>365</v>
      </c>
      <c r="J954" s="71">
        <v>44501</v>
      </c>
      <c r="K954">
        <v>2</v>
      </c>
      <c r="L954">
        <v>15046</v>
      </c>
      <c r="N954" s="24">
        <f>IF($H954&gt;265,ROUND($H954*0.15,0),VLOOKUP($H954,'Office of Allowances Appendix B'!$A$1:$E$266,2,FALSE))</f>
        <v>14</v>
      </c>
      <c r="O954" s="24">
        <f>IF($H954&gt;265,ROUND($H954*0.25,0),VLOOKUP($H954,'Office of Allowances Appendix B'!$A$1:$E$266,3,FALSE))</f>
        <v>22</v>
      </c>
      <c r="P954" s="24">
        <f>IF($H954&gt;265,ROUND($H954*0.4,0),VLOOKUP($H954,'Office of Allowances Appendix B'!$A$1:$E$266,4,FALSE))</f>
        <v>36</v>
      </c>
      <c r="Q954" s="24">
        <f t="shared" si="66"/>
        <v>18</v>
      </c>
    </row>
    <row r="955" spans="1:17" x14ac:dyDescent="0.3">
      <c r="A955" t="s">
        <v>1938</v>
      </c>
      <c r="B955" t="s">
        <v>1940</v>
      </c>
      <c r="C955" t="s">
        <v>1941</v>
      </c>
      <c r="D955" t="s">
        <v>113</v>
      </c>
      <c r="E955" s="82">
        <v>45658</v>
      </c>
      <c r="F955" s="82">
        <v>46022</v>
      </c>
      <c r="G955">
        <v>275</v>
      </c>
      <c r="H955">
        <v>90</v>
      </c>
      <c r="I955">
        <f t="shared" si="64"/>
        <v>365</v>
      </c>
      <c r="J955" s="71">
        <v>44501</v>
      </c>
      <c r="K955">
        <v>2</v>
      </c>
      <c r="L955">
        <v>13453</v>
      </c>
      <c r="N955" s="24">
        <f>IF($H955&gt;265,ROUND($H955*0.15,0),VLOOKUP($H955,'Office of Allowances Appendix B'!$A$1:$E$266,2,FALSE))</f>
        <v>14</v>
      </c>
      <c r="O955" s="24">
        <f>IF($H955&gt;265,ROUND($H955*0.25,0),VLOOKUP($H955,'Office of Allowances Appendix B'!$A$1:$E$266,3,FALSE))</f>
        <v>22</v>
      </c>
      <c r="P955" s="24">
        <f>IF($H955&gt;265,ROUND($H955*0.4,0),VLOOKUP($H955,'Office of Allowances Appendix B'!$A$1:$E$266,4,FALSE))</f>
        <v>36</v>
      </c>
      <c r="Q955" s="24">
        <f t="shared" si="66"/>
        <v>18</v>
      </c>
    </row>
    <row r="956" spans="1:17" x14ac:dyDescent="0.3">
      <c r="A956" t="s">
        <v>1942</v>
      </c>
      <c r="B956" t="s">
        <v>109</v>
      </c>
      <c r="C956" t="s">
        <v>1943</v>
      </c>
      <c r="D956" t="s">
        <v>113</v>
      </c>
      <c r="E956" s="82">
        <v>45658</v>
      </c>
      <c r="F956" s="82">
        <v>46022</v>
      </c>
      <c r="G956">
        <v>137</v>
      </c>
      <c r="H956">
        <v>89</v>
      </c>
      <c r="I956">
        <f t="shared" si="64"/>
        <v>226</v>
      </c>
      <c r="J956" s="71">
        <v>45658</v>
      </c>
      <c r="L956">
        <v>11779</v>
      </c>
      <c r="N956" s="24">
        <f>IF($H956&gt;265,ROUND($H956*0.15,0),VLOOKUP($H956,'Office of Allowances Appendix B'!$A$1:$E$266,2,FALSE))</f>
        <v>13</v>
      </c>
      <c r="O956" s="24">
        <f>IF($H956&gt;265,ROUND($H956*0.25,0),VLOOKUP($H956,'Office of Allowances Appendix B'!$A$1:$E$266,3,FALSE))</f>
        <v>22</v>
      </c>
      <c r="P956" s="24">
        <f>IF($H956&gt;265,ROUND($H956*0.4,0),VLOOKUP($H956,'Office of Allowances Appendix B'!$A$1:$E$266,4,FALSE))</f>
        <v>36</v>
      </c>
      <c r="Q956" s="24">
        <f t="shared" si="66"/>
        <v>18</v>
      </c>
    </row>
    <row r="957" spans="1:17" x14ac:dyDescent="0.3">
      <c r="A957" t="s">
        <v>1942</v>
      </c>
      <c r="B957" t="s">
        <v>1944</v>
      </c>
      <c r="C957" t="s">
        <v>1945</v>
      </c>
      <c r="D957" t="s">
        <v>113</v>
      </c>
      <c r="E957" s="82">
        <v>45658</v>
      </c>
      <c r="F957" s="82">
        <v>46022</v>
      </c>
      <c r="G957">
        <v>151</v>
      </c>
      <c r="H957">
        <v>98</v>
      </c>
      <c r="I957">
        <f t="shared" si="64"/>
        <v>249</v>
      </c>
      <c r="J957" s="71">
        <v>45658</v>
      </c>
      <c r="L957">
        <v>13396</v>
      </c>
      <c r="N957" s="24">
        <f>IF($H957&gt;265,ROUND($H957*0.15,0),VLOOKUP($H957,'Office of Allowances Appendix B'!$A$1:$E$266,2,FALSE))</f>
        <v>15</v>
      </c>
      <c r="O957" s="24">
        <f>IF($H957&gt;265,ROUND($H957*0.25,0),VLOOKUP($H957,'Office of Allowances Appendix B'!$A$1:$E$266,3,FALSE))</f>
        <v>25</v>
      </c>
      <c r="P957" s="24">
        <f>IF($H957&gt;265,ROUND($H957*0.4,0),VLOOKUP($H957,'Office of Allowances Appendix B'!$A$1:$E$266,4,FALSE))</f>
        <v>39</v>
      </c>
      <c r="Q957" s="24">
        <f t="shared" si="66"/>
        <v>19</v>
      </c>
    </row>
    <row r="958" spans="1:17" x14ac:dyDescent="0.3">
      <c r="A958" t="s">
        <v>1942</v>
      </c>
      <c r="B958" t="s">
        <v>1946</v>
      </c>
      <c r="C958" t="s">
        <v>1947</v>
      </c>
      <c r="D958" t="s">
        <v>113</v>
      </c>
      <c r="E958" s="82">
        <v>45658</v>
      </c>
      <c r="F958" s="82">
        <v>46022</v>
      </c>
      <c r="G958">
        <v>226</v>
      </c>
      <c r="H958">
        <v>123</v>
      </c>
      <c r="I958">
        <f t="shared" si="64"/>
        <v>349</v>
      </c>
      <c r="J958" s="71">
        <v>45658</v>
      </c>
      <c r="L958">
        <v>13157</v>
      </c>
      <c r="N958" s="24">
        <f>IF($H958&gt;265,ROUND($H958*0.15,0),VLOOKUP($H958,'Office of Allowances Appendix B'!$A$1:$E$266,2,FALSE))</f>
        <v>18</v>
      </c>
      <c r="O958" s="24">
        <f>IF($H958&gt;265,ROUND($H958*0.25,0),VLOOKUP($H958,'Office of Allowances Appendix B'!$A$1:$E$266,3,FALSE))</f>
        <v>31</v>
      </c>
      <c r="P958" s="24">
        <f>IF($H958&gt;265,ROUND($H958*0.4,0),VLOOKUP($H958,'Office of Allowances Appendix B'!$A$1:$E$266,4,FALSE))</f>
        <v>49</v>
      </c>
      <c r="Q958" s="24">
        <f t="shared" si="66"/>
        <v>25</v>
      </c>
    </row>
    <row r="959" spans="1:17" x14ac:dyDescent="0.3">
      <c r="A959" t="s">
        <v>1942</v>
      </c>
      <c r="B959" t="s">
        <v>1948</v>
      </c>
      <c r="C959" t="s">
        <v>1949</v>
      </c>
      <c r="D959" t="s">
        <v>113</v>
      </c>
      <c r="E959" s="82">
        <v>45658</v>
      </c>
      <c r="F959" s="82">
        <v>46022</v>
      </c>
      <c r="G959">
        <v>247</v>
      </c>
      <c r="H959">
        <v>101</v>
      </c>
      <c r="I959">
        <f t="shared" si="64"/>
        <v>348</v>
      </c>
      <c r="J959" s="71">
        <v>45658</v>
      </c>
      <c r="L959">
        <v>10202</v>
      </c>
      <c r="N959" s="24">
        <f>IF($H959&gt;265,ROUND($H959*0.15,0),VLOOKUP($H959,'Office of Allowances Appendix B'!$A$1:$E$266,2,FALSE))</f>
        <v>15</v>
      </c>
      <c r="O959" s="24">
        <f>IF($H959&gt;265,ROUND($H959*0.25,0),VLOOKUP($H959,'Office of Allowances Appendix B'!$A$1:$E$266,3,FALSE))</f>
        <v>25</v>
      </c>
      <c r="P959" s="24">
        <f>IF($H959&gt;265,ROUND($H959*0.4,0),VLOOKUP($H959,'Office of Allowances Appendix B'!$A$1:$E$266,4,FALSE))</f>
        <v>41</v>
      </c>
      <c r="Q959" s="24">
        <f t="shared" si="66"/>
        <v>20</v>
      </c>
    </row>
    <row r="960" spans="1:17" x14ac:dyDescent="0.3">
      <c r="A960" t="s">
        <v>1942</v>
      </c>
      <c r="B960" t="s">
        <v>1950</v>
      </c>
      <c r="C960" t="s">
        <v>1951</v>
      </c>
      <c r="D960" t="s">
        <v>113</v>
      </c>
      <c r="E960" s="82">
        <v>45658</v>
      </c>
      <c r="F960" s="82">
        <v>46022</v>
      </c>
      <c r="G960">
        <v>186</v>
      </c>
      <c r="H960">
        <v>118</v>
      </c>
      <c r="I960">
        <f t="shared" si="64"/>
        <v>304</v>
      </c>
      <c r="J960" s="71">
        <v>45658</v>
      </c>
      <c r="L960">
        <v>10203</v>
      </c>
      <c r="N960" s="24">
        <f>IF($H960&gt;265,ROUND($H960*0.15,0),VLOOKUP($H960,'Office of Allowances Appendix B'!$A$1:$E$266,2,FALSE))</f>
        <v>18</v>
      </c>
      <c r="O960" s="24">
        <f>IF($H960&gt;265,ROUND($H960*0.25,0),VLOOKUP($H960,'Office of Allowances Appendix B'!$A$1:$E$266,3,FALSE))</f>
        <v>30</v>
      </c>
      <c r="P960" s="24">
        <f>IF($H960&gt;265,ROUND($H960*0.4,0),VLOOKUP($H960,'Office of Allowances Appendix B'!$A$1:$E$266,4,FALSE))</f>
        <v>47</v>
      </c>
      <c r="Q960" s="24">
        <f t="shared" si="66"/>
        <v>23</v>
      </c>
    </row>
    <row r="961" spans="1:17" x14ac:dyDescent="0.3">
      <c r="A961" t="s">
        <v>1942</v>
      </c>
      <c r="B961" t="s">
        <v>1952</v>
      </c>
      <c r="C961" t="s">
        <v>1953</v>
      </c>
      <c r="D961" t="s">
        <v>113</v>
      </c>
      <c r="E961" s="82">
        <v>45658</v>
      </c>
      <c r="F961" s="82">
        <v>46022</v>
      </c>
      <c r="G961">
        <v>208</v>
      </c>
      <c r="H961">
        <v>111</v>
      </c>
      <c r="I961">
        <f t="shared" si="64"/>
        <v>319</v>
      </c>
      <c r="J961" s="71">
        <v>45689</v>
      </c>
      <c r="L961">
        <v>11523</v>
      </c>
      <c r="N961" s="24">
        <f>IF($H961&gt;265,ROUND($H961*0.15,0),VLOOKUP($H961,'Office of Allowances Appendix B'!$A$1:$E$266,2,FALSE))</f>
        <v>17</v>
      </c>
      <c r="O961" s="24">
        <f>IF($H961&gt;265,ROUND($H961*0.25,0),VLOOKUP($H961,'Office of Allowances Appendix B'!$A$1:$E$266,3,FALSE))</f>
        <v>28</v>
      </c>
      <c r="P961" s="24">
        <f>IF($H961&gt;265,ROUND($H961*0.4,0),VLOOKUP($H961,'Office of Allowances Appendix B'!$A$1:$E$266,4,FALSE))</f>
        <v>44</v>
      </c>
      <c r="Q961" s="24">
        <f t="shared" si="66"/>
        <v>22</v>
      </c>
    </row>
    <row r="962" spans="1:17" x14ac:dyDescent="0.3">
      <c r="A962" t="s">
        <v>1942</v>
      </c>
      <c r="B962" t="s">
        <v>1954</v>
      </c>
      <c r="C962" t="s">
        <v>1955</v>
      </c>
      <c r="D962" t="s">
        <v>113</v>
      </c>
      <c r="E962" s="82">
        <v>45658</v>
      </c>
      <c r="F962" s="82">
        <v>46022</v>
      </c>
      <c r="G962">
        <v>135</v>
      </c>
      <c r="H962">
        <v>82</v>
      </c>
      <c r="I962">
        <f t="shared" si="64"/>
        <v>217</v>
      </c>
      <c r="J962" s="71">
        <v>45658</v>
      </c>
      <c r="L962">
        <v>11526</v>
      </c>
      <c r="N962" s="24">
        <f>IF($H962&gt;265,ROUND($H962*0.15,0),VLOOKUP($H962,'Office of Allowances Appendix B'!$A$1:$E$266,2,FALSE))</f>
        <v>12</v>
      </c>
      <c r="O962" s="24">
        <f>IF($H962&gt;265,ROUND($H962*0.25,0),VLOOKUP($H962,'Office of Allowances Appendix B'!$A$1:$E$266,3,FALSE))</f>
        <v>21</v>
      </c>
      <c r="P962" s="24">
        <f>IF($H962&gt;265,ROUND($H962*0.4,0),VLOOKUP($H962,'Office of Allowances Appendix B'!$A$1:$E$266,4,FALSE))</f>
        <v>33</v>
      </c>
      <c r="Q962" s="24">
        <f t="shared" si="66"/>
        <v>16</v>
      </c>
    </row>
    <row r="963" spans="1:17" x14ac:dyDescent="0.3">
      <c r="A963" t="s">
        <v>1942</v>
      </c>
      <c r="B963" t="s">
        <v>1956</v>
      </c>
      <c r="C963" t="s">
        <v>1957</v>
      </c>
      <c r="D963" t="s">
        <v>113</v>
      </c>
      <c r="E963" s="82">
        <v>45658</v>
      </c>
      <c r="F963" s="82">
        <v>46022</v>
      </c>
      <c r="G963">
        <v>248</v>
      </c>
      <c r="H963">
        <v>136</v>
      </c>
      <c r="I963">
        <f t="shared" si="64"/>
        <v>384</v>
      </c>
      <c r="J963" s="71">
        <v>45689</v>
      </c>
      <c r="L963">
        <v>12914</v>
      </c>
      <c r="N963" s="24">
        <f>IF($H963&gt;265,ROUND($H963*0.15,0),VLOOKUP($H963,'Office of Allowances Appendix B'!$A$1:$E$266,2,FALSE))</f>
        <v>20</v>
      </c>
      <c r="O963" s="24">
        <f>IF($H963&gt;265,ROUND($H963*0.25,0),VLOOKUP($H963,'Office of Allowances Appendix B'!$A$1:$E$266,3,FALSE))</f>
        <v>34</v>
      </c>
      <c r="P963" s="24">
        <f>IF($H963&gt;265,ROUND($H963*0.4,0),VLOOKUP($H963,'Office of Allowances Appendix B'!$A$1:$E$266,4,FALSE))</f>
        <v>55</v>
      </c>
      <c r="Q963" s="24">
        <f t="shared" si="66"/>
        <v>27</v>
      </c>
    </row>
    <row r="964" spans="1:17" x14ac:dyDescent="0.3">
      <c r="A964" t="s">
        <v>1942</v>
      </c>
      <c r="B964" t="s">
        <v>1958</v>
      </c>
      <c r="C964" t="s">
        <v>1959</v>
      </c>
      <c r="D964" t="s">
        <v>113</v>
      </c>
      <c r="E964" s="82">
        <v>45658</v>
      </c>
      <c r="F964" s="82">
        <v>46022</v>
      </c>
      <c r="G964">
        <v>335</v>
      </c>
      <c r="H964">
        <v>123</v>
      </c>
      <c r="I964">
        <f t="shared" si="64"/>
        <v>458</v>
      </c>
      <c r="J964" s="71">
        <v>45658</v>
      </c>
      <c r="L964">
        <v>10201</v>
      </c>
      <c r="N964" s="24">
        <f>IF($H964&gt;265,ROUND($H964*0.15,0),VLOOKUP($H964,'Office of Allowances Appendix B'!$A$1:$E$266,2,FALSE))</f>
        <v>18</v>
      </c>
      <c r="O964" s="24">
        <f>IF($H964&gt;265,ROUND($H964*0.25,0),VLOOKUP($H964,'Office of Allowances Appendix B'!$A$1:$E$266,3,FALSE))</f>
        <v>31</v>
      </c>
      <c r="P964" s="24">
        <f>IF($H964&gt;265,ROUND($H964*0.4,0),VLOOKUP($H964,'Office of Allowances Appendix B'!$A$1:$E$266,4,FALSE))</f>
        <v>49</v>
      </c>
      <c r="Q964" s="24">
        <f t="shared" si="66"/>
        <v>25</v>
      </c>
    </row>
    <row r="965" spans="1:17" x14ac:dyDescent="0.3">
      <c r="A965" t="s">
        <v>1942</v>
      </c>
      <c r="B965" t="s">
        <v>1960</v>
      </c>
      <c r="C965" t="s">
        <v>1961</v>
      </c>
      <c r="D965" t="s">
        <v>113</v>
      </c>
      <c r="E965" s="82">
        <v>45658</v>
      </c>
      <c r="F965" s="82">
        <v>46022</v>
      </c>
      <c r="G965">
        <v>248</v>
      </c>
      <c r="H965">
        <v>130</v>
      </c>
      <c r="I965">
        <f t="shared" si="64"/>
        <v>378</v>
      </c>
      <c r="J965" s="71">
        <v>45658</v>
      </c>
      <c r="L965">
        <v>11529</v>
      </c>
      <c r="N965" s="24">
        <f>IF($H965&gt;265,ROUND($H965*0.15,0),VLOOKUP($H965,'Office of Allowances Appendix B'!$A$1:$E$266,2,FALSE))</f>
        <v>20</v>
      </c>
      <c r="O965" s="24">
        <f>IF($H965&gt;265,ROUND($H965*0.25,0),VLOOKUP($H965,'Office of Allowances Appendix B'!$A$1:$E$266,3,FALSE))</f>
        <v>32</v>
      </c>
      <c r="P965" s="24">
        <f>IF($H965&gt;265,ROUND($H965*0.4,0),VLOOKUP($H965,'Office of Allowances Appendix B'!$A$1:$E$266,4,FALSE))</f>
        <v>52</v>
      </c>
      <c r="Q965" s="24">
        <f t="shared" si="66"/>
        <v>26</v>
      </c>
    </row>
    <row r="966" spans="1:17" x14ac:dyDescent="0.3">
      <c r="A966" t="s">
        <v>1942</v>
      </c>
      <c r="B966" t="s">
        <v>1962</v>
      </c>
      <c r="C966" t="s">
        <v>1963</v>
      </c>
      <c r="D966" t="s">
        <v>113</v>
      </c>
      <c r="E966" s="82">
        <v>45658</v>
      </c>
      <c r="F966" s="82">
        <v>46022</v>
      </c>
      <c r="G966">
        <v>134</v>
      </c>
      <c r="H966">
        <v>89</v>
      </c>
      <c r="I966">
        <f t="shared" si="64"/>
        <v>223</v>
      </c>
      <c r="J966" s="71">
        <v>45658</v>
      </c>
      <c r="L966">
        <v>11530</v>
      </c>
      <c r="N966" s="24">
        <f>IF($H966&gt;265,ROUND($H966*0.15,0),VLOOKUP($H966,'Office of Allowances Appendix B'!$A$1:$E$266,2,FALSE))</f>
        <v>13</v>
      </c>
      <c r="O966" s="24">
        <f>IF($H966&gt;265,ROUND($H966*0.25,0),VLOOKUP($H966,'Office of Allowances Appendix B'!$A$1:$E$266,3,FALSE))</f>
        <v>22</v>
      </c>
      <c r="P966" s="24">
        <f>IF($H966&gt;265,ROUND($H966*0.4,0),VLOOKUP($H966,'Office of Allowances Appendix B'!$A$1:$E$266,4,FALSE))</f>
        <v>36</v>
      </c>
      <c r="Q966" s="24">
        <f t="shared" si="66"/>
        <v>18</v>
      </c>
    </row>
    <row r="967" spans="1:17" x14ac:dyDescent="0.3">
      <c r="A967" t="s">
        <v>1942</v>
      </c>
      <c r="B967" t="s">
        <v>1964</v>
      </c>
      <c r="C967" t="s">
        <v>1965</v>
      </c>
      <c r="D967" t="s">
        <v>113</v>
      </c>
      <c r="E967" s="82">
        <v>45658</v>
      </c>
      <c r="F967" s="82">
        <v>46022</v>
      </c>
      <c r="G967">
        <v>110</v>
      </c>
      <c r="H967">
        <v>82</v>
      </c>
      <c r="I967">
        <f t="shared" si="64"/>
        <v>192</v>
      </c>
      <c r="J967" s="71">
        <v>45658</v>
      </c>
      <c r="L967">
        <v>11531</v>
      </c>
      <c r="N967" s="24">
        <f>IF($H967&gt;265,ROUND($H967*0.15,0),VLOOKUP($H967,'Office of Allowances Appendix B'!$A$1:$E$266,2,FALSE))</f>
        <v>12</v>
      </c>
      <c r="O967" s="24">
        <f>IF($H967&gt;265,ROUND($H967*0.25,0),VLOOKUP($H967,'Office of Allowances Appendix B'!$A$1:$E$266,3,FALSE))</f>
        <v>21</v>
      </c>
      <c r="P967" s="24">
        <f>IF($H967&gt;265,ROUND($H967*0.4,0),VLOOKUP($H967,'Office of Allowances Appendix B'!$A$1:$E$266,4,FALSE))</f>
        <v>33</v>
      </c>
      <c r="Q967" s="24">
        <f t="shared" si="66"/>
        <v>16</v>
      </c>
    </row>
    <row r="968" spans="1:17" x14ac:dyDescent="0.3">
      <c r="A968" t="s">
        <v>1942</v>
      </c>
      <c r="B968" t="s">
        <v>1966</v>
      </c>
      <c r="C968" t="s">
        <v>1967</v>
      </c>
      <c r="D968" t="s">
        <v>113</v>
      </c>
      <c r="E968" s="82">
        <v>45658</v>
      </c>
      <c r="F968" s="82">
        <v>46022</v>
      </c>
      <c r="G968">
        <v>215</v>
      </c>
      <c r="H968">
        <v>145</v>
      </c>
      <c r="I968">
        <f t="shared" si="64"/>
        <v>360</v>
      </c>
      <c r="J968" s="71">
        <v>45658</v>
      </c>
      <c r="L968">
        <v>11533</v>
      </c>
      <c r="N968" s="24">
        <f>IF($H968&gt;265,ROUND($H968*0.15,0),VLOOKUP($H968,'Office of Allowances Appendix B'!$A$1:$E$266,2,FALSE))</f>
        <v>22</v>
      </c>
      <c r="O968" s="24">
        <f>IF($H968&gt;265,ROUND($H968*0.25,0),VLOOKUP($H968,'Office of Allowances Appendix B'!$A$1:$E$266,3,FALSE))</f>
        <v>36</v>
      </c>
      <c r="P968" s="24">
        <f>IF($H968&gt;265,ROUND($H968*0.4,0),VLOOKUP($H968,'Office of Allowances Appendix B'!$A$1:$E$266,4,FALSE))</f>
        <v>58</v>
      </c>
      <c r="Q968" s="24">
        <f t="shared" si="66"/>
        <v>29</v>
      </c>
    </row>
    <row r="969" spans="1:17" x14ac:dyDescent="0.3">
      <c r="A969" t="s">
        <v>1942</v>
      </c>
      <c r="B969" t="s">
        <v>1968</v>
      </c>
      <c r="C969" t="s">
        <v>1969</v>
      </c>
      <c r="D969" t="s">
        <v>113</v>
      </c>
      <c r="E969" s="82">
        <v>45658</v>
      </c>
      <c r="F969" s="82">
        <v>46022</v>
      </c>
      <c r="G969">
        <v>116</v>
      </c>
      <c r="H969">
        <v>81</v>
      </c>
      <c r="I969">
        <f t="shared" si="64"/>
        <v>197</v>
      </c>
      <c r="J969" s="71">
        <v>45658</v>
      </c>
      <c r="L969">
        <v>12913</v>
      </c>
      <c r="N969" s="24">
        <f>IF($H969&gt;265,ROUND($H969*0.15,0),VLOOKUP($H969,'Office of Allowances Appendix B'!$A$1:$E$266,2,FALSE))</f>
        <v>12</v>
      </c>
      <c r="O969" s="24">
        <f>IF($H969&gt;265,ROUND($H969*0.25,0),VLOOKUP($H969,'Office of Allowances Appendix B'!$A$1:$E$266,3,FALSE))</f>
        <v>20</v>
      </c>
      <c r="P969" s="24">
        <f>IF($H969&gt;265,ROUND($H969*0.4,0),VLOOKUP($H969,'Office of Allowances Appendix B'!$A$1:$E$266,4,FALSE))</f>
        <v>33</v>
      </c>
      <c r="Q969" s="24">
        <f t="shared" si="66"/>
        <v>16</v>
      </c>
    </row>
    <row r="970" spans="1:17" x14ac:dyDescent="0.3">
      <c r="A970" t="s">
        <v>1942</v>
      </c>
      <c r="B970" t="s">
        <v>1970</v>
      </c>
      <c r="C970" t="s">
        <v>1971</v>
      </c>
      <c r="D970" t="s">
        <v>113</v>
      </c>
      <c r="E970" s="82">
        <v>45658</v>
      </c>
      <c r="F970" s="82">
        <v>46022</v>
      </c>
      <c r="G970">
        <v>154</v>
      </c>
      <c r="H970">
        <v>79</v>
      </c>
      <c r="I970">
        <f t="shared" si="64"/>
        <v>233</v>
      </c>
      <c r="J970" s="71">
        <v>45658</v>
      </c>
      <c r="L970">
        <v>11534</v>
      </c>
      <c r="N970" s="24">
        <f>IF($H970&gt;265,ROUND($H970*0.15,0),VLOOKUP($H970,'Office of Allowances Appendix B'!$A$1:$E$266,2,FALSE))</f>
        <v>12</v>
      </c>
      <c r="O970" s="24">
        <f>IF($H970&gt;265,ROUND($H970*0.25,0),VLOOKUP($H970,'Office of Allowances Appendix B'!$A$1:$E$266,3,FALSE))</f>
        <v>20</v>
      </c>
      <c r="P970" s="24">
        <f>IF($H970&gt;265,ROUND($H970*0.4,0),VLOOKUP($H970,'Office of Allowances Appendix B'!$A$1:$E$266,4,FALSE))</f>
        <v>32</v>
      </c>
      <c r="Q970" s="24">
        <f t="shared" si="66"/>
        <v>15</v>
      </c>
    </row>
    <row r="971" spans="1:17" x14ac:dyDescent="0.3">
      <c r="A971" t="s">
        <v>1942</v>
      </c>
      <c r="B971" t="s">
        <v>1972</v>
      </c>
      <c r="C971" t="s">
        <v>1973</v>
      </c>
      <c r="D971" t="s">
        <v>113</v>
      </c>
      <c r="E971" s="82">
        <v>45658</v>
      </c>
      <c r="F971" s="82">
        <v>46022</v>
      </c>
      <c r="G971">
        <v>252</v>
      </c>
      <c r="H971">
        <v>130</v>
      </c>
      <c r="I971">
        <f t="shared" si="64"/>
        <v>382</v>
      </c>
      <c r="J971" s="71">
        <v>45689</v>
      </c>
      <c r="L971">
        <v>11535</v>
      </c>
      <c r="N971" s="24">
        <f>IF($H971&gt;265,ROUND($H971*0.15,0),VLOOKUP($H971,'Office of Allowances Appendix B'!$A$1:$E$266,2,FALSE))</f>
        <v>20</v>
      </c>
      <c r="O971" s="24">
        <f>IF($H971&gt;265,ROUND($H971*0.25,0),VLOOKUP($H971,'Office of Allowances Appendix B'!$A$1:$E$266,3,FALSE))</f>
        <v>32</v>
      </c>
      <c r="P971" s="24">
        <f>IF($H971&gt;265,ROUND($H971*0.4,0),VLOOKUP($H971,'Office of Allowances Appendix B'!$A$1:$E$266,4,FALSE))</f>
        <v>52</v>
      </c>
      <c r="Q971" s="24">
        <f t="shared" si="66"/>
        <v>26</v>
      </c>
    </row>
    <row r="972" spans="1:17" x14ac:dyDescent="0.3">
      <c r="A972" t="s">
        <v>1942</v>
      </c>
      <c r="B972" t="s">
        <v>1974</v>
      </c>
      <c r="C972" t="s">
        <v>1975</v>
      </c>
      <c r="D972" t="s">
        <v>113</v>
      </c>
      <c r="E972" s="82">
        <v>45658</v>
      </c>
      <c r="F972" s="82">
        <v>46022</v>
      </c>
      <c r="G972">
        <v>272</v>
      </c>
      <c r="H972">
        <v>114</v>
      </c>
      <c r="I972">
        <f t="shared" si="64"/>
        <v>386</v>
      </c>
      <c r="J972" s="71">
        <v>45689</v>
      </c>
      <c r="L972">
        <v>10204</v>
      </c>
      <c r="N972" s="24">
        <f>IF($H972&gt;265,ROUND($H972*0.15,0),VLOOKUP($H972,'Office of Allowances Appendix B'!$A$1:$E$266,2,FALSE))</f>
        <v>17</v>
      </c>
      <c r="O972" s="24">
        <f>IF($H972&gt;265,ROUND($H972*0.25,0),VLOOKUP($H972,'Office of Allowances Appendix B'!$A$1:$E$266,3,FALSE))</f>
        <v>29</v>
      </c>
      <c r="P972" s="24">
        <f>IF($H972&gt;265,ROUND($H972*0.4,0),VLOOKUP($H972,'Office of Allowances Appendix B'!$A$1:$E$266,4,FALSE))</f>
        <v>45</v>
      </c>
      <c r="Q972" s="24">
        <f t="shared" si="66"/>
        <v>23</v>
      </c>
    </row>
    <row r="973" spans="1:17" x14ac:dyDescent="0.3">
      <c r="A973" t="s">
        <v>1942</v>
      </c>
      <c r="B973" t="s">
        <v>1976</v>
      </c>
      <c r="C973" t="s">
        <v>1977</v>
      </c>
      <c r="D973" t="s">
        <v>113</v>
      </c>
      <c r="E973" s="82">
        <v>45658</v>
      </c>
      <c r="F973" s="82">
        <v>46022</v>
      </c>
      <c r="G973">
        <v>270</v>
      </c>
      <c r="H973">
        <v>107</v>
      </c>
      <c r="I973">
        <f t="shared" si="64"/>
        <v>377</v>
      </c>
      <c r="J973" s="71">
        <v>45658</v>
      </c>
      <c r="L973">
        <v>11538</v>
      </c>
      <c r="N973" s="24">
        <f>IF($H973&gt;265,ROUND($H973*0.15,0),VLOOKUP($H973,'Office of Allowances Appendix B'!$A$1:$E$266,2,FALSE))</f>
        <v>16</v>
      </c>
      <c r="O973" s="24">
        <f>IF($H973&gt;265,ROUND($H973*0.25,0),VLOOKUP($H973,'Office of Allowances Appendix B'!$A$1:$E$266,3,FALSE))</f>
        <v>27</v>
      </c>
      <c r="P973" s="24">
        <f>IF($H973&gt;265,ROUND($H973*0.4,0),VLOOKUP($H973,'Office of Allowances Appendix B'!$A$1:$E$266,4,FALSE))</f>
        <v>43</v>
      </c>
      <c r="Q973" s="24">
        <f t="shared" si="66"/>
        <v>21</v>
      </c>
    </row>
    <row r="974" spans="1:17" x14ac:dyDescent="0.3">
      <c r="A974" t="s">
        <v>1942</v>
      </c>
      <c r="B974" t="s">
        <v>1978</v>
      </c>
      <c r="C974" t="s">
        <v>1979</v>
      </c>
      <c r="D974" t="s">
        <v>113</v>
      </c>
      <c r="E974" s="82">
        <v>45658</v>
      </c>
      <c r="F974" s="82">
        <v>46022</v>
      </c>
      <c r="G974">
        <v>129</v>
      </c>
      <c r="H974">
        <v>81</v>
      </c>
      <c r="I974">
        <f t="shared" si="64"/>
        <v>210</v>
      </c>
      <c r="J974" s="71">
        <v>45658</v>
      </c>
      <c r="L974">
        <v>12915</v>
      </c>
      <c r="N974" s="24">
        <f>IF($H974&gt;265,ROUND($H974*0.15,0),VLOOKUP($H974,'Office of Allowances Appendix B'!$A$1:$E$266,2,FALSE))</f>
        <v>12</v>
      </c>
      <c r="O974" s="24">
        <f>IF($H974&gt;265,ROUND($H974*0.25,0),VLOOKUP($H974,'Office of Allowances Appendix B'!$A$1:$E$266,3,FALSE))</f>
        <v>20</v>
      </c>
      <c r="P974" s="24">
        <f>IF($H974&gt;265,ROUND($H974*0.4,0),VLOOKUP($H974,'Office of Allowances Appendix B'!$A$1:$E$266,4,FALSE))</f>
        <v>33</v>
      </c>
      <c r="Q974" s="24">
        <f t="shared" si="66"/>
        <v>16</v>
      </c>
    </row>
    <row r="975" spans="1:17" x14ac:dyDescent="0.3">
      <c r="A975" t="s">
        <v>1942</v>
      </c>
      <c r="B975" t="s">
        <v>1980</v>
      </c>
      <c r="C975" t="s">
        <v>1981</v>
      </c>
      <c r="D975" t="s">
        <v>113</v>
      </c>
      <c r="E975" s="82">
        <v>45658</v>
      </c>
      <c r="F975" s="82">
        <v>46022</v>
      </c>
      <c r="G975">
        <v>234</v>
      </c>
      <c r="H975">
        <v>145</v>
      </c>
      <c r="I975">
        <f t="shared" si="64"/>
        <v>379</v>
      </c>
      <c r="J975" s="71">
        <v>39539</v>
      </c>
      <c r="L975">
        <v>10959</v>
      </c>
      <c r="N975" s="24">
        <f>IF($H975&gt;265,ROUND($H975*0.15,0),VLOOKUP($H975,'Office of Allowances Appendix B'!$A$1:$E$266,2,FALSE))</f>
        <v>22</v>
      </c>
      <c r="O975" s="24">
        <f>IF($H975&gt;265,ROUND($H975*0.25,0),VLOOKUP($H975,'Office of Allowances Appendix B'!$A$1:$E$266,3,FALSE))</f>
        <v>36</v>
      </c>
      <c r="P975" s="24">
        <f>IF($H975&gt;265,ROUND($H975*0.4,0),VLOOKUP($H975,'Office of Allowances Appendix B'!$A$1:$E$266,4,FALSE))</f>
        <v>58</v>
      </c>
      <c r="Q975" s="24">
        <f t="shared" si="66"/>
        <v>29</v>
      </c>
    </row>
    <row r="976" spans="1:17" x14ac:dyDescent="0.3">
      <c r="A976" t="s">
        <v>1982</v>
      </c>
      <c r="B976" t="s">
        <v>109</v>
      </c>
      <c r="C976" t="s">
        <v>1983</v>
      </c>
      <c r="D976" t="s">
        <v>113</v>
      </c>
      <c r="E976" s="82">
        <v>45658</v>
      </c>
      <c r="F976" s="82">
        <v>46022</v>
      </c>
      <c r="G976">
        <v>120</v>
      </c>
      <c r="H976">
        <v>90</v>
      </c>
      <c r="I976">
        <f t="shared" si="64"/>
        <v>210</v>
      </c>
      <c r="J976" s="71">
        <v>45566</v>
      </c>
      <c r="L976">
        <v>11808</v>
      </c>
      <c r="N976" s="24">
        <f>IF($H976&gt;265,ROUND($H976*0.15,0),VLOOKUP($H976,'Office of Allowances Appendix B'!$A$1:$E$266,2,FALSE))</f>
        <v>14</v>
      </c>
      <c r="O976" s="24">
        <f>IF($H976&gt;265,ROUND($H976*0.25,0),VLOOKUP($H976,'Office of Allowances Appendix B'!$A$1:$E$266,3,FALSE))</f>
        <v>22</v>
      </c>
      <c r="P976" s="24">
        <f>IF($H976&gt;265,ROUND($H976*0.4,0),VLOOKUP($H976,'Office of Allowances Appendix B'!$A$1:$E$266,4,FALSE))</f>
        <v>36</v>
      </c>
      <c r="Q976" s="24">
        <f t="shared" si="66"/>
        <v>18</v>
      </c>
    </row>
    <row r="977" spans="1:17" x14ac:dyDescent="0.3">
      <c r="A977" t="s">
        <v>1982</v>
      </c>
      <c r="B977" t="s">
        <v>1984</v>
      </c>
      <c r="C977" t="s">
        <v>1985</v>
      </c>
      <c r="D977" t="s">
        <v>113</v>
      </c>
      <c r="E977" s="82">
        <v>45658</v>
      </c>
      <c r="F977" s="82">
        <v>46022</v>
      </c>
      <c r="G977">
        <v>233</v>
      </c>
      <c r="H977">
        <v>69</v>
      </c>
      <c r="I977">
        <f t="shared" si="64"/>
        <v>302</v>
      </c>
      <c r="J977" s="71">
        <v>45597</v>
      </c>
      <c r="L977">
        <v>10332</v>
      </c>
      <c r="N977" s="24">
        <f>IF($H977&gt;265,ROUND($H977*0.15,0),VLOOKUP($H977,'Office of Allowances Appendix B'!$A$1:$E$266,2,FALSE))</f>
        <v>10</v>
      </c>
      <c r="O977" s="24">
        <f>IF($H977&gt;265,ROUND($H977*0.25,0),VLOOKUP($H977,'Office of Allowances Appendix B'!$A$1:$E$266,3,FALSE))</f>
        <v>17</v>
      </c>
      <c r="P977" s="24">
        <f>IF($H977&gt;265,ROUND($H977*0.4,0),VLOOKUP($H977,'Office of Allowances Appendix B'!$A$1:$E$266,4,FALSE))</f>
        <v>28</v>
      </c>
      <c r="Q977" s="24">
        <f t="shared" si="66"/>
        <v>14</v>
      </c>
    </row>
    <row r="978" spans="1:17" x14ac:dyDescent="0.3">
      <c r="A978" t="s">
        <v>1982</v>
      </c>
      <c r="B978" t="s">
        <v>1986</v>
      </c>
      <c r="C978" t="s">
        <v>1987</v>
      </c>
      <c r="D978" t="s">
        <v>113</v>
      </c>
      <c r="E978" s="82">
        <v>45658</v>
      </c>
      <c r="F978" s="82">
        <v>46022</v>
      </c>
      <c r="G978">
        <v>255</v>
      </c>
      <c r="H978">
        <v>119</v>
      </c>
      <c r="I978">
        <f t="shared" si="64"/>
        <v>374</v>
      </c>
      <c r="J978" s="71">
        <v>45597</v>
      </c>
      <c r="L978">
        <v>12470</v>
      </c>
      <c r="N978" s="24">
        <f>IF($H978&gt;265,ROUND($H978*0.15,0),VLOOKUP($H978,'Office of Allowances Appendix B'!$A$1:$E$266,2,FALSE))</f>
        <v>18</v>
      </c>
      <c r="O978" s="24">
        <f>IF($H978&gt;265,ROUND($H978*0.25,0),VLOOKUP($H978,'Office of Allowances Appendix B'!$A$1:$E$266,3,FALSE))</f>
        <v>30</v>
      </c>
      <c r="P978" s="24">
        <f>IF($H978&gt;265,ROUND($H978*0.4,0),VLOOKUP($H978,'Office of Allowances Appendix B'!$A$1:$E$266,4,FALSE))</f>
        <v>48</v>
      </c>
      <c r="Q978" s="24">
        <f t="shared" si="66"/>
        <v>23</v>
      </c>
    </row>
    <row r="979" spans="1:17" x14ac:dyDescent="0.3">
      <c r="A979" t="s">
        <v>1982</v>
      </c>
      <c r="B979" t="s">
        <v>1988</v>
      </c>
      <c r="C979" t="s">
        <v>1989</v>
      </c>
      <c r="D979" t="s">
        <v>113</v>
      </c>
      <c r="E979" s="82">
        <v>45658</v>
      </c>
      <c r="F979" s="82">
        <v>46022</v>
      </c>
      <c r="G979">
        <v>177</v>
      </c>
      <c r="H979">
        <v>69</v>
      </c>
      <c r="I979">
        <f t="shared" si="64"/>
        <v>246</v>
      </c>
      <c r="J979" s="71">
        <v>40817</v>
      </c>
      <c r="L979">
        <v>11041</v>
      </c>
      <c r="N979" s="24">
        <f>IF($H979&gt;265,ROUND($H979*0.15,0),VLOOKUP($H979,'Office of Allowances Appendix B'!$A$1:$E$266,2,FALSE))</f>
        <v>10</v>
      </c>
      <c r="O979" s="24">
        <f>IF($H979&gt;265,ROUND($H979*0.25,0),VLOOKUP($H979,'Office of Allowances Appendix B'!$A$1:$E$266,3,FALSE))</f>
        <v>17</v>
      </c>
      <c r="P979" s="24">
        <f>IF($H979&gt;265,ROUND($H979*0.4,0),VLOOKUP($H979,'Office of Allowances Appendix B'!$A$1:$E$266,4,FALSE))</f>
        <v>28</v>
      </c>
      <c r="Q979" s="24">
        <f t="shared" si="66"/>
        <v>14</v>
      </c>
    </row>
    <row r="980" spans="1:17" x14ac:dyDescent="0.3">
      <c r="A980" t="s">
        <v>1982</v>
      </c>
      <c r="B980" t="s">
        <v>1990</v>
      </c>
      <c r="C980" t="s">
        <v>1991</v>
      </c>
      <c r="D980" t="s">
        <v>113</v>
      </c>
      <c r="E980" s="82">
        <v>45658</v>
      </c>
      <c r="F980" s="82">
        <v>46022</v>
      </c>
      <c r="G980">
        <v>155</v>
      </c>
      <c r="H980">
        <v>76</v>
      </c>
      <c r="I980">
        <f t="shared" si="64"/>
        <v>231</v>
      </c>
      <c r="J980" s="71">
        <v>40634</v>
      </c>
      <c r="L980">
        <v>19022</v>
      </c>
      <c r="N980" s="24">
        <f>IF($H980&gt;265,ROUND($H980*0.15,0),VLOOKUP($H980,'Office of Allowances Appendix B'!$A$1:$E$266,2,FALSE))</f>
        <v>11</v>
      </c>
      <c r="O980" s="24">
        <f>IF($H980&gt;265,ROUND($H980*0.25,0),VLOOKUP($H980,'Office of Allowances Appendix B'!$A$1:$E$266,3,FALSE))</f>
        <v>19</v>
      </c>
      <c r="P980" s="24">
        <f>IF($H980&gt;265,ROUND($H980*0.4,0),VLOOKUP($H980,'Office of Allowances Appendix B'!$A$1:$E$266,4,FALSE))</f>
        <v>31</v>
      </c>
      <c r="Q980" s="24">
        <f t="shared" si="66"/>
        <v>15</v>
      </c>
    </row>
    <row r="981" spans="1:17" x14ac:dyDescent="0.3">
      <c r="A981" t="s">
        <v>1992</v>
      </c>
      <c r="B981" t="s">
        <v>1993</v>
      </c>
      <c r="C981" t="s">
        <v>1994</v>
      </c>
      <c r="D981" t="s">
        <v>113</v>
      </c>
      <c r="E981" s="82">
        <v>45658</v>
      </c>
      <c r="F981" s="82">
        <v>46022</v>
      </c>
      <c r="G981">
        <v>331</v>
      </c>
      <c r="H981">
        <v>157</v>
      </c>
      <c r="I981">
        <f t="shared" si="64"/>
        <v>488</v>
      </c>
      <c r="J981" s="71">
        <v>44986</v>
      </c>
      <c r="L981">
        <v>11701</v>
      </c>
      <c r="N981" s="24">
        <f>IF($H981&gt;265,ROUND($H981*0.15,0),VLOOKUP($H981,'Office of Allowances Appendix B'!$A$1:$E$266,2,FALSE))</f>
        <v>24</v>
      </c>
      <c r="O981" s="24">
        <f>IF($H981&gt;265,ROUND($H981*0.25,0),VLOOKUP($H981,'Office of Allowances Appendix B'!$A$1:$E$266,3,FALSE))</f>
        <v>39</v>
      </c>
      <c r="P981" s="24">
        <f>IF($H981&gt;265,ROUND($H981*0.4,0),VLOOKUP($H981,'Office of Allowances Appendix B'!$A$1:$E$266,4,FALSE))</f>
        <v>63</v>
      </c>
      <c r="Q981" s="24">
        <f t="shared" si="66"/>
        <v>31</v>
      </c>
    </row>
    <row r="982" spans="1:17" x14ac:dyDescent="0.3">
      <c r="A982" t="s">
        <v>1995</v>
      </c>
      <c r="B982" t="s">
        <v>109</v>
      </c>
      <c r="C982" t="s">
        <v>1996</v>
      </c>
      <c r="D982" t="s">
        <v>113</v>
      </c>
      <c r="E982" s="82">
        <v>45658</v>
      </c>
      <c r="F982" s="82">
        <v>46022</v>
      </c>
      <c r="G982">
        <v>210</v>
      </c>
      <c r="H982">
        <v>85</v>
      </c>
      <c r="I982">
        <f t="shared" si="64"/>
        <v>295</v>
      </c>
      <c r="J982" s="71">
        <v>43070</v>
      </c>
      <c r="K982">
        <v>2</v>
      </c>
      <c r="L982">
        <v>11879</v>
      </c>
      <c r="N982" s="24">
        <f>IF($H982&gt;265,ROUND($H982*0.15,0),VLOOKUP($H982,'Office of Allowances Appendix B'!$A$1:$E$266,2,FALSE))</f>
        <v>13</v>
      </c>
      <c r="O982" s="24">
        <f>IF($H982&gt;265,ROUND($H982*0.25,0),VLOOKUP($H982,'Office of Allowances Appendix B'!$A$1:$E$266,3,FALSE))</f>
        <v>21</v>
      </c>
      <c r="P982" s="24">
        <f>IF($H982&gt;265,ROUND($H982*0.4,0),VLOOKUP($H982,'Office of Allowances Appendix B'!$A$1:$E$266,4,FALSE))</f>
        <v>34</v>
      </c>
      <c r="Q982" s="24">
        <f t="shared" si="66"/>
        <v>17</v>
      </c>
    </row>
    <row r="983" spans="1:17" x14ac:dyDescent="0.3">
      <c r="A983" t="s">
        <v>1995</v>
      </c>
      <c r="B983" t="s">
        <v>1997</v>
      </c>
      <c r="C983" t="s">
        <v>1998</v>
      </c>
      <c r="D983" t="s">
        <v>113</v>
      </c>
      <c r="E983" s="82">
        <v>45658</v>
      </c>
      <c r="F983" s="82">
        <v>46022</v>
      </c>
      <c r="G983">
        <v>297</v>
      </c>
      <c r="H983">
        <v>140</v>
      </c>
      <c r="I983">
        <f t="shared" si="64"/>
        <v>437</v>
      </c>
      <c r="J983" s="71">
        <v>44958</v>
      </c>
      <c r="L983">
        <v>10418</v>
      </c>
      <c r="N983" s="24">
        <f>IF($H983&gt;265,ROUND($H983*0.15,0),VLOOKUP($H983,'Office of Allowances Appendix B'!$A$1:$E$266,2,FALSE))</f>
        <v>21</v>
      </c>
      <c r="O983" s="24">
        <f>IF($H983&gt;265,ROUND($H983*0.25,0),VLOOKUP($H983,'Office of Allowances Appendix B'!$A$1:$E$266,3,FALSE))</f>
        <v>35</v>
      </c>
      <c r="P983" s="24">
        <f>IF($H983&gt;265,ROUND($H983*0.4,0),VLOOKUP($H983,'Office of Allowances Appendix B'!$A$1:$E$266,4,FALSE))</f>
        <v>56</v>
      </c>
      <c r="Q983" s="24">
        <f t="shared" si="66"/>
        <v>28</v>
      </c>
    </row>
    <row r="984" spans="1:17" x14ac:dyDescent="0.3">
      <c r="A984" t="s">
        <v>1999</v>
      </c>
      <c r="B984" t="s">
        <v>109</v>
      </c>
      <c r="C984" t="s">
        <v>2000</v>
      </c>
      <c r="D984" t="s">
        <v>113</v>
      </c>
      <c r="E984" s="82">
        <v>45658</v>
      </c>
      <c r="F984" s="82">
        <v>46022</v>
      </c>
      <c r="G984">
        <v>149</v>
      </c>
      <c r="H984">
        <v>111</v>
      </c>
      <c r="I984">
        <f t="shared" si="64"/>
        <v>260</v>
      </c>
      <c r="J984" s="71">
        <v>42430</v>
      </c>
      <c r="L984">
        <v>11880</v>
      </c>
      <c r="N984" s="24">
        <f>IF($H984&gt;265,ROUND($H984*0.15,0),VLOOKUP($H984,'Office of Allowances Appendix B'!$A$1:$E$266,2,FALSE))</f>
        <v>17</v>
      </c>
      <c r="O984" s="24">
        <f>IF($H984&gt;265,ROUND($H984*0.25,0),VLOOKUP($H984,'Office of Allowances Appendix B'!$A$1:$E$266,3,FALSE))</f>
        <v>28</v>
      </c>
      <c r="P984" s="24">
        <f>IF($H984&gt;265,ROUND($H984*0.4,0),VLOOKUP($H984,'Office of Allowances Appendix B'!$A$1:$E$266,4,FALSE))</f>
        <v>44</v>
      </c>
      <c r="Q984" s="24">
        <f t="shared" si="66"/>
        <v>22</v>
      </c>
    </row>
    <row r="985" spans="1:17" x14ac:dyDescent="0.3">
      <c r="A985" t="s">
        <v>1999</v>
      </c>
      <c r="B985" t="s">
        <v>2001</v>
      </c>
      <c r="C985" t="s">
        <v>2002</v>
      </c>
      <c r="D985" t="s">
        <v>113</v>
      </c>
      <c r="E985" s="82">
        <v>45658</v>
      </c>
      <c r="F985" s="82">
        <v>46022</v>
      </c>
      <c r="G985">
        <v>149</v>
      </c>
      <c r="H985">
        <v>111</v>
      </c>
      <c r="I985">
        <f t="shared" si="64"/>
        <v>260</v>
      </c>
      <c r="J985" s="71">
        <v>42430</v>
      </c>
      <c r="L985">
        <v>10096</v>
      </c>
      <c r="N985" s="24">
        <f>IF($H985&gt;265,ROUND($H985*0.15,0),VLOOKUP($H985,'Office of Allowances Appendix B'!$A$1:$E$266,2,FALSE))</f>
        <v>17</v>
      </c>
      <c r="O985" s="24">
        <f>IF($H985&gt;265,ROUND($H985*0.25,0),VLOOKUP($H985,'Office of Allowances Appendix B'!$A$1:$E$266,3,FALSE))</f>
        <v>28</v>
      </c>
      <c r="P985" s="24">
        <f>IF($H985&gt;265,ROUND($H985*0.4,0),VLOOKUP($H985,'Office of Allowances Appendix B'!$A$1:$E$266,4,FALSE))</f>
        <v>44</v>
      </c>
      <c r="Q985" s="24">
        <f t="shared" si="66"/>
        <v>22</v>
      </c>
    </row>
    <row r="986" spans="1:17" x14ac:dyDescent="0.3">
      <c r="A986" t="s">
        <v>2003</v>
      </c>
      <c r="B986" t="s">
        <v>109</v>
      </c>
      <c r="C986" t="s">
        <v>2004</v>
      </c>
      <c r="D986" t="s">
        <v>113</v>
      </c>
      <c r="E986" s="82">
        <v>45658</v>
      </c>
      <c r="F986" s="82">
        <v>46022</v>
      </c>
      <c r="G986">
        <v>241</v>
      </c>
      <c r="H986">
        <v>126</v>
      </c>
      <c r="I986">
        <f t="shared" si="64"/>
        <v>367</v>
      </c>
      <c r="J986" s="71">
        <v>45689</v>
      </c>
      <c r="L986">
        <v>11780</v>
      </c>
      <c r="N986" s="24">
        <f>IF($H986&gt;265,ROUND($H986*0.15,0),VLOOKUP($H986,'Office of Allowances Appendix B'!$A$1:$E$266,2,FALSE))</f>
        <v>19</v>
      </c>
      <c r="O986" s="24">
        <f>IF($H986&gt;265,ROUND($H986*0.25,0),VLOOKUP($H986,'Office of Allowances Appendix B'!$A$1:$E$266,3,FALSE))</f>
        <v>32</v>
      </c>
      <c r="P986" s="24">
        <f>IF($H986&gt;265,ROUND($H986*0.4,0),VLOOKUP($H986,'Office of Allowances Appendix B'!$A$1:$E$266,4,FALSE))</f>
        <v>50</v>
      </c>
      <c r="Q986" s="24">
        <f t="shared" si="66"/>
        <v>25</v>
      </c>
    </row>
    <row r="987" spans="1:17" x14ac:dyDescent="0.3">
      <c r="A987" t="s">
        <v>2003</v>
      </c>
      <c r="B987" t="s">
        <v>2005</v>
      </c>
      <c r="C987" t="s">
        <v>2006</v>
      </c>
      <c r="D987" t="s">
        <v>113</v>
      </c>
      <c r="E987" s="82">
        <v>45658</v>
      </c>
      <c r="F987" s="82">
        <v>46022</v>
      </c>
      <c r="G987">
        <v>241</v>
      </c>
      <c r="H987">
        <v>126</v>
      </c>
      <c r="I987">
        <f t="shared" si="64"/>
        <v>367</v>
      </c>
      <c r="J987" s="71">
        <v>45689</v>
      </c>
      <c r="L987">
        <v>10206</v>
      </c>
      <c r="N987" s="24">
        <f>IF($H987&gt;265,ROUND($H987*0.15,0),VLOOKUP($H987,'Office of Allowances Appendix B'!$A$1:$E$266,2,FALSE))</f>
        <v>19</v>
      </c>
      <c r="O987" s="24">
        <f>IF($H987&gt;265,ROUND($H987*0.25,0),VLOOKUP($H987,'Office of Allowances Appendix B'!$A$1:$E$266,3,FALSE))</f>
        <v>32</v>
      </c>
      <c r="P987" s="24">
        <f>IF($H987&gt;265,ROUND($H987*0.4,0),VLOOKUP($H987,'Office of Allowances Appendix B'!$A$1:$E$266,4,FALSE))</f>
        <v>50</v>
      </c>
      <c r="Q987" s="24">
        <f t="shared" si="66"/>
        <v>25</v>
      </c>
    </row>
    <row r="988" spans="1:17" x14ac:dyDescent="0.3">
      <c r="A988" t="s">
        <v>2007</v>
      </c>
      <c r="B988" t="s">
        <v>109</v>
      </c>
      <c r="C988" t="s">
        <v>2008</v>
      </c>
      <c r="D988" t="s">
        <v>113</v>
      </c>
      <c r="E988" s="82">
        <v>45658</v>
      </c>
      <c r="F988" s="82">
        <v>46022</v>
      </c>
      <c r="G988">
        <v>250</v>
      </c>
      <c r="H988">
        <v>167</v>
      </c>
      <c r="I988">
        <f t="shared" si="64"/>
        <v>417</v>
      </c>
      <c r="J988" s="71">
        <v>45658</v>
      </c>
      <c r="L988">
        <v>11781</v>
      </c>
      <c r="N988" s="24">
        <f>IF($H988&gt;265,ROUND($H988*0.15,0),VLOOKUP($H988,'Office of Allowances Appendix B'!$A$1:$E$266,2,FALSE))</f>
        <v>25</v>
      </c>
      <c r="O988" s="24">
        <f>IF($H988&gt;265,ROUND($H988*0.25,0),VLOOKUP($H988,'Office of Allowances Appendix B'!$A$1:$E$266,3,FALSE))</f>
        <v>42</v>
      </c>
      <c r="P988" s="24">
        <f>IF($H988&gt;265,ROUND($H988*0.4,0),VLOOKUP($H988,'Office of Allowances Appendix B'!$A$1:$E$266,4,FALSE))</f>
        <v>67</v>
      </c>
      <c r="Q988" s="24">
        <f t="shared" si="66"/>
        <v>33</v>
      </c>
    </row>
    <row r="989" spans="1:17" x14ac:dyDescent="0.3">
      <c r="A989" t="s">
        <v>2007</v>
      </c>
      <c r="B989" t="s">
        <v>2009</v>
      </c>
      <c r="C989" t="s">
        <v>2010</v>
      </c>
      <c r="D989" t="s">
        <v>113</v>
      </c>
      <c r="E989" s="82">
        <v>45658</v>
      </c>
      <c r="F989" s="82">
        <v>46022</v>
      </c>
      <c r="G989">
        <v>442</v>
      </c>
      <c r="H989">
        <v>169</v>
      </c>
      <c r="I989">
        <f t="shared" si="64"/>
        <v>611</v>
      </c>
      <c r="J989" s="71">
        <v>45658</v>
      </c>
      <c r="L989">
        <v>20009</v>
      </c>
      <c r="N989" s="24">
        <f>IF($H989&gt;265,ROUND($H989*0.15,0),VLOOKUP($H989,'Office of Allowances Appendix B'!$A$1:$E$266,2,FALSE))</f>
        <v>25</v>
      </c>
      <c r="O989" s="24">
        <f>IF($H989&gt;265,ROUND($H989*0.25,0),VLOOKUP($H989,'Office of Allowances Appendix B'!$A$1:$E$266,3,FALSE))</f>
        <v>42</v>
      </c>
      <c r="P989" s="24">
        <f>IF($H989&gt;265,ROUND($H989*0.4,0),VLOOKUP($H989,'Office of Allowances Appendix B'!$A$1:$E$266,4,FALSE))</f>
        <v>68</v>
      </c>
      <c r="Q989" s="24">
        <f t="shared" si="66"/>
        <v>34</v>
      </c>
    </row>
    <row r="990" spans="1:17" x14ac:dyDescent="0.3">
      <c r="A990" t="s">
        <v>2007</v>
      </c>
      <c r="B990" t="s">
        <v>2011</v>
      </c>
      <c r="C990" t="s">
        <v>2012</v>
      </c>
      <c r="D990" t="s">
        <v>113</v>
      </c>
      <c r="E990" s="82">
        <v>45658</v>
      </c>
      <c r="F990" s="82">
        <v>46022</v>
      </c>
      <c r="G990">
        <v>256</v>
      </c>
      <c r="H990">
        <v>181</v>
      </c>
      <c r="I990">
        <f t="shared" si="64"/>
        <v>437</v>
      </c>
      <c r="J990" s="71">
        <v>45658</v>
      </c>
      <c r="L990">
        <v>12483</v>
      </c>
      <c r="N990" s="24">
        <f>IF($H990&gt;265,ROUND($H990*0.15,0),VLOOKUP($H990,'Office of Allowances Appendix B'!$A$1:$E$266,2,FALSE))</f>
        <v>27</v>
      </c>
      <c r="O990" s="24">
        <f>IF($H990&gt;265,ROUND($H990*0.25,0),VLOOKUP($H990,'Office of Allowances Appendix B'!$A$1:$E$266,3,FALSE))</f>
        <v>45</v>
      </c>
      <c r="P990" s="24">
        <f>IF($H990&gt;265,ROUND($H990*0.4,0),VLOOKUP($H990,'Office of Allowances Appendix B'!$A$1:$E$266,4,FALSE))</f>
        <v>73</v>
      </c>
      <c r="Q990" s="24">
        <f t="shared" si="66"/>
        <v>36</v>
      </c>
    </row>
    <row r="991" spans="1:17" x14ac:dyDescent="0.3">
      <c r="A991" t="s">
        <v>2007</v>
      </c>
      <c r="B991" t="s">
        <v>2013</v>
      </c>
      <c r="C991" t="s">
        <v>2014</v>
      </c>
      <c r="D991" t="s">
        <v>113</v>
      </c>
      <c r="E991" s="82">
        <v>45658</v>
      </c>
      <c r="F991" s="82">
        <v>46022</v>
      </c>
      <c r="G991">
        <v>310</v>
      </c>
      <c r="H991">
        <v>171</v>
      </c>
      <c r="I991">
        <f t="shared" si="64"/>
        <v>481</v>
      </c>
      <c r="J991" s="71">
        <v>45658</v>
      </c>
      <c r="L991">
        <v>10208</v>
      </c>
      <c r="N991" s="24">
        <f>IF($H991&gt;265,ROUND($H991*0.15,0),VLOOKUP($H991,'Office of Allowances Appendix B'!$A$1:$E$266,2,FALSE))</f>
        <v>26</v>
      </c>
      <c r="O991" s="24">
        <f>IF($H991&gt;265,ROUND($H991*0.25,0),VLOOKUP($H991,'Office of Allowances Appendix B'!$A$1:$E$266,3,FALSE))</f>
        <v>43</v>
      </c>
      <c r="P991" s="24">
        <f>IF($H991&gt;265,ROUND($H991*0.4,0),VLOOKUP($H991,'Office of Allowances Appendix B'!$A$1:$E$266,4,FALSE))</f>
        <v>68</v>
      </c>
      <c r="Q991" s="24">
        <f t="shared" si="66"/>
        <v>34</v>
      </c>
    </row>
    <row r="992" spans="1:17" x14ac:dyDescent="0.3">
      <c r="A992" t="s">
        <v>2007</v>
      </c>
      <c r="B992" t="s">
        <v>2015</v>
      </c>
      <c r="C992" t="s">
        <v>2016</v>
      </c>
      <c r="D992" t="s">
        <v>113</v>
      </c>
      <c r="E992" s="82">
        <v>45658</v>
      </c>
      <c r="F992" s="82">
        <v>46022</v>
      </c>
      <c r="G992">
        <v>365</v>
      </c>
      <c r="H992">
        <v>198</v>
      </c>
      <c r="I992">
        <f t="shared" si="64"/>
        <v>563</v>
      </c>
      <c r="J992" s="71">
        <v>45658</v>
      </c>
      <c r="L992">
        <v>12690</v>
      </c>
      <c r="N992" s="24">
        <f>IF($H992&gt;265,ROUND($H992*0.15,0),VLOOKUP($H992,'Office of Allowances Appendix B'!$A$1:$E$266,2,FALSE))</f>
        <v>30</v>
      </c>
      <c r="O992" s="24">
        <f>IF($H992&gt;265,ROUND($H992*0.25,0),VLOOKUP($H992,'Office of Allowances Appendix B'!$A$1:$E$266,3,FALSE))</f>
        <v>50</v>
      </c>
      <c r="P992" s="24">
        <f>IF($H992&gt;265,ROUND($H992*0.4,0),VLOOKUP($H992,'Office of Allowances Appendix B'!$A$1:$E$266,4,FALSE))</f>
        <v>79</v>
      </c>
      <c r="Q992" s="24">
        <f t="shared" si="66"/>
        <v>39</v>
      </c>
    </row>
    <row r="993" spans="1:17" x14ac:dyDescent="0.3">
      <c r="A993" t="s">
        <v>2007</v>
      </c>
      <c r="B993" t="s">
        <v>2017</v>
      </c>
      <c r="C993" t="s">
        <v>2018</v>
      </c>
      <c r="D993" t="s">
        <v>113</v>
      </c>
      <c r="E993" s="82">
        <v>45658</v>
      </c>
      <c r="F993" s="82">
        <v>46022</v>
      </c>
      <c r="G993">
        <v>371</v>
      </c>
      <c r="H993">
        <v>183</v>
      </c>
      <c r="I993">
        <f t="shared" si="64"/>
        <v>554</v>
      </c>
      <c r="J993" s="71">
        <v>45658</v>
      </c>
      <c r="L993">
        <v>10210</v>
      </c>
      <c r="N993" s="24">
        <f>IF($H993&gt;265,ROUND($H993*0.15,0),VLOOKUP($H993,'Office of Allowances Appendix B'!$A$1:$E$266,2,FALSE))</f>
        <v>27</v>
      </c>
      <c r="O993" s="24">
        <f>IF($H993&gt;265,ROUND($H993*0.25,0),VLOOKUP($H993,'Office of Allowances Appendix B'!$A$1:$E$266,3,FALSE))</f>
        <v>46</v>
      </c>
      <c r="P993" s="24">
        <f>IF($H993&gt;265,ROUND($H993*0.4,0),VLOOKUP($H993,'Office of Allowances Appendix B'!$A$1:$E$266,4,FALSE))</f>
        <v>73</v>
      </c>
      <c r="Q993" s="24">
        <f t="shared" si="66"/>
        <v>37</v>
      </c>
    </row>
    <row r="994" spans="1:17" x14ac:dyDescent="0.3">
      <c r="A994" t="s">
        <v>2007</v>
      </c>
      <c r="B994" t="s">
        <v>2019</v>
      </c>
      <c r="C994" t="s">
        <v>2020</v>
      </c>
      <c r="D994" t="s">
        <v>113</v>
      </c>
      <c r="E994" s="82">
        <v>45658</v>
      </c>
      <c r="F994" s="82">
        <v>46022</v>
      </c>
      <c r="G994">
        <v>300</v>
      </c>
      <c r="H994">
        <v>188</v>
      </c>
      <c r="I994">
        <f t="shared" si="64"/>
        <v>488</v>
      </c>
      <c r="J994" s="71">
        <v>45658</v>
      </c>
      <c r="L994">
        <v>12738</v>
      </c>
      <c r="N994" s="24">
        <f>IF($H994&gt;265,ROUND($H994*0.15,0),VLOOKUP($H994,'Office of Allowances Appendix B'!$A$1:$E$266,2,FALSE))</f>
        <v>28</v>
      </c>
      <c r="O994" s="24">
        <f>IF($H994&gt;265,ROUND($H994*0.25,0),VLOOKUP($H994,'Office of Allowances Appendix B'!$A$1:$E$266,3,FALSE))</f>
        <v>47</v>
      </c>
      <c r="P994" s="24">
        <f>IF($H994&gt;265,ROUND($H994*0.4,0),VLOOKUP($H994,'Office of Allowances Appendix B'!$A$1:$E$266,4,FALSE))</f>
        <v>75</v>
      </c>
      <c r="Q994" s="24">
        <f t="shared" si="66"/>
        <v>38</v>
      </c>
    </row>
    <row r="995" spans="1:17" x14ac:dyDescent="0.3">
      <c r="A995" t="s">
        <v>2007</v>
      </c>
      <c r="B995" t="s">
        <v>2021</v>
      </c>
      <c r="C995" t="s">
        <v>2022</v>
      </c>
      <c r="D995" t="s">
        <v>113</v>
      </c>
      <c r="E995" s="82">
        <v>45658</v>
      </c>
      <c r="F995" s="82">
        <v>46022</v>
      </c>
      <c r="G995">
        <v>277</v>
      </c>
      <c r="H995">
        <v>181</v>
      </c>
      <c r="I995">
        <f t="shared" ref="I995:I1058" si="67">G995+H995</f>
        <v>458</v>
      </c>
      <c r="J995" s="71">
        <v>45658</v>
      </c>
      <c r="L995">
        <v>12739</v>
      </c>
      <c r="N995" s="24">
        <f>IF($H995&gt;265,ROUND($H995*0.15,0),VLOOKUP($H995,'Office of Allowances Appendix B'!$A$1:$E$266,2,FALSE))</f>
        <v>27</v>
      </c>
      <c r="O995" s="24">
        <f>IF($H995&gt;265,ROUND($H995*0.25,0),VLOOKUP($H995,'Office of Allowances Appendix B'!$A$1:$E$266,3,FALSE))</f>
        <v>45</v>
      </c>
      <c r="P995" s="24">
        <f>IF($H995&gt;265,ROUND($H995*0.4,0),VLOOKUP($H995,'Office of Allowances Appendix B'!$A$1:$E$266,4,FALSE))</f>
        <v>73</v>
      </c>
      <c r="Q995" s="24">
        <f t="shared" si="66"/>
        <v>36</v>
      </c>
    </row>
    <row r="996" spans="1:17" x14ac:dyDescent="0.3">
      <c r="A996" t="s">
        <v>2007</v>
      </c>
      <c r="B996" t="s">
        <v>2023</v>
      </c>
      <c r="C996" t="s">
        <v>2024</v>
      </c>
      <c r="D996" t="s">
        <v>113</v>
      </c>
      <c r="E996" s="82">
        <v>45658</v>
      </c>
      <c r="F996" s="82">
        <v>46022</v>
      </c>
      <c r="G996">
        <v>367</v>
      </c>
      <c r="H996">
        <v>161</v>
      </c>
      <c r="I996">
        <f t="shared" si="67"/>
        <v>528</v>
      </c>
      <c r="J996" s="71">
        <v>45658</v>
      </c>
      <c r="L996">
        <v>12482</v>
      </c>
      <c r="N996" s="24">
        <f>IF($H996&gt;265,ROUND($H996*0.15,0),VLOOKUP($H996,'Office of Allowances Appendix B'!$A$1:$E$266,2,FALSE))</f>
        <v>24</v>
      </c>
      <c r="O996" s="24">
        <f>IF($H996&gt;265,ROUND($H996*0.25,0),VLOOKUP($H996,'Office of Allowances Appendix B'!$A$1:$E$266,3,FALSE))</f>
        <v>40</v>
      </c>
      <c r="P996" s="24">
        <f>IF($H996&gt;265,ROUND($H996*0.4,0),VLOOKUP($H996,'Office of Allowances Appendix B'!$A$1:$E$266,4,FALSE))</f>
        <v>65</v>
      </c>
      <c r="Q996" s="24">
        <f t="shared" si="66"/>
        <v>32</v>
      </c>
    </row>
    <row r="997" spans="1:17" x14ac:dyDescent="0.3">
      <c r="A997" t="s">
        <v>2007</v>
      </c>
      <c r="B997" t="s">
        <v>2025</v>
      </c>
      <c r="C997" t="s">
        <v>2026</v>
      </c>
      <c r="D997" t="s">
        <v>113</v>
      </c>
      <c r="E997" s="82">
        <v>45658</v>
      </c>
      <c r="F997" s="82">
        <v>46022</v>
      </c>
      <c r="G997">
        <v>390</v>
      </c>
      <c r="H997">
        <v>210</v>
      </c>
      <c r="I997">
        <f t="shared" si="67"/>
        <v>600</v>
      </c>
      <c r="J997" s="71">
        <v>45658</v>
      </c>
      <c r="L997">
        <v>10209</v>
      </c>
      <c r="N997" s="24">
        <f>IF($H997&gt;265,ROUND($H997*0.15,0),VLOOKUP($H997,'Office of Allowances Appendix B'!$A$1:$E$266,2,FALSE))</f>
        <v>32</v>
      </c>
      <c r="O997" s="24">
        <f>IF($H997&gt;265,ROUND($H997*0.25,0),VLOOKUP($H997,'Office of Allowances Appendix B'!$A$1:$E$266,3,FALSE))</f>
        <v>52</v>
      </c>
      <c r="P997" s="24">
        <f>IF($H997&gt;265,ROUND($H997*0.4,0),VLOOKUP($H997,'Office of Allowances Appendix B'!$A$1:$E$266,4,FALSE))</f>
        <v>84</v>
      </c>
      <c r="Q997" s="24">
        <f t="shared" si="66"/>
        <v>42</v>
      </c>
    </row>
    <row r="998" spans="1:17" x14ac:dyDescent="0.3">
      <c r="A998" t="s">
        <v>2027</v>
      </c>
      <c r="B998" t="s">
        <v>109</v>
      </c>
      <c r="C998" t="s">
        <v>2028</v>
      </c>
      <c r="D998" t="s">
        <v>113</v>
      </c>
      <c r="E998" s="82">
        <v>45658</v>
      </c>
      <c r="F998" s="82">
        <v>46022</v>
      </c>
      <c r="G998">
        <v>191</v>
      </c>
      <c r="H998">
        <v>19</v>
      </c>
      <c r="I998">
        <f t="shared" si="67"/>
        <v>210</v>
      </c>
      <c r="J998" s="71">
        <v>45413</v>
      </c>
      <c r="K998" t="s">
        <v>2029</v>
      </c>
      <c r="L998">
        <v>11881</v>
      </c>
      <c r="N998" s="24">
        <f>IF($H998&gt;265,ROUND($H998*0.15,0),VLOOKUP($H998,'Office of Allowances Appendix B'!$A$1:$E$266,2,FALSE))</f>
        <v>3</v>
      </c>
      <c r="O998" s="24">
        <f>IF($H998&gt;265,ROUND($H998*0.25,0),VLOOKUP($H998,'Office of Allowances Appendix B'!$A$1:$E$266,3,FALSE))</f>
        <v>5</v>
      </c>
      <c r="P998" s="24">
        <f>IF($H998&gt;265,ROUND($H998*0.4,0),VLOOKUP($H998,'Office of Allowances Appendix B'!$A$1:$E$266,4,FALSE))</f>
        <v>8</v>
      </c>
      <c r="Q998" s="24">
        <f t="shared" si="66"/>
        <v>3</v>
      </c>
    </row>
    <row r="999" spans="1:17" x14ac:dyDescent="0.3">
      <c r="A999" t="s">
        <v>2027</v>
      </c>
      <c r="B999" t="s">
        <v>2030</v>
      </c>
      <c r="C999" t="s">
        <v>2031</v>
      </c>
      <c r="D999" t="s">
        <v>113</v>
      </c>
      <c r="E999" s="82">
        <v>45658</v>
      </c>
      <c r="F999" s="82">
        <v>46022</v>
      </c>
      <c r="G999">
        <v>191</v>
      </c>
      <c r="H999">
        <v>19</v>
      </c>
      <c r="I999">
        <f t="shared" si="67"/>
        <v>210</v>
      </c>
      <c r="J999" s="71">
        <v>45413</v>
      </c>
      <c r="K999" t="s">
        <v>2029</v>
      </c>
      <c r="L999">
        <v>10366</v>
      </c>
      <c r="N999" s="24">
        <f>IF($H999&gt;265,ROUND($H999*0.15,0),VLOOKUP($H999,'Office of Allowances Appendix B'!$A$1:$E$266,2,FALSE))</f>
        <v>3</v>
      </c>
      <c r="O999" s="24">
        <f>IF($H999&gt;265,ROUND($H999*0.25,0),VLOOKUP($H999,'Office of Allowances Appendix B'!$A$1:$E$266,3,FALSE))</f>
        <v>5</v>
      </c>
      <c r="P999" s="24">
        <f>IF($H999&gt;265,ROUND($H999*0.4,0),VLOOKUP($H999,'Office of Allowances Appendix B'!$A$1:$E$266,4,FALSE))</f>
        <v>8</v>
      </c>
      <c r="Q999" s="24">
        <f t="shared" ref="Q999" si="68">H999-SUM(N999:P999)</f>
        <v>3</v>
      </c>
    </row>
    <row r="1000" spans="1:17" x14ac:dyDescent="0.3">
      <c r="A1000" t="s">
        <v>2032</v>
      </c>
      <c r="B1000" t="s">
        <v>109</v>
      </c>
      <c r="C1000" t="s">
        <v>2033</v>
      </c>
      <c r="D1000" t="s">
        <v>113</v>
      </c>
      <c r="E1000" s="82">
        <v>45658</v>
      </c>
      <c r="F1000" s="82">
        <v>46022</v>
      </c>
      <c r="G1000">
        <v>131</v>
      </c>
      <c r="H1000">
        <v>114</v>
      </c>
      <c r="I1000">
        <f t="shared" si="67"/>
        <v>245</v>
      </c>
      <c r="J1000" s="71">
        <v>44986</v>
      </c>
      <c r="L1000">
        <v>11906</v>
      </c>
      <c r="N1000" s="24">
        <f>IF($H1000&gt;265,ROUND($H1000*0.15,0),VLOOKUP($H1000,'Office of Allowances Appendix B'!$A$1:$E$266,2,FALSE))</f>
        <v>17</v>
      </c>
      <c r="O1000" s="24">
        <f>IF($H1000&gt;265,ROUND($H1000*0.25,0),VLOOKUP($H1000,'Office of Allowances Appendix B'!$A$1:$E$266,3,FALSE))</f>
        <v>29</v>
      </c>
      <c r="P1000" s="24">
        <f>IF($H1000&gt;265,ROUND($H1000*0.4,0),VLOOKUP($H1000,'Office of Allowances Appendix B'!$A$1:$E$266,4,FALSE))</f>
        <v>45</v>
      </c>
      <c r="Q1000" s="24">
        <f t="shared" si="66"/>
        <v>23</v>
      </c>
    </row>
    <row r="1001" spans="1:17" x14ac:dyDescent="0.3">
      <c r="A1001" t="s">
        <v>2032</v>
      </c>
      <c r="B1001" t="s">
        <v>2034</v>
      </c>
      <c r="C1001" t="s">
        <v>2035</v>
      </c>
      <c r="D1001" t="s">
        <v>113</v>
      </c>
      <c r="E1001" s="82">
        <v>45658</v>
      </c>
      <c r="F1001" s="82">
        <v>46022</v>
      </c>
      <c r="G1001">
        <v>143</v>
      </c>
      <c r="H1001">
        <v>120</v>
      </c>
      <c r="I1001">
        <f t="shared" si="67"/>
        <v>263</v>
      </c>
      <c r="J1001" s="71">
        <v>45689</v>
      </c>
      <c r="L1001">
        <v>10313</v>
      </c>
      <c r="N1001" s="24">
        <f>IF($H1001&gt;265,ROUND($H1001*0.15,0),VLOOKUP($H1001,'Office of Allowances Appendix B'!$A$1:$E$266,2,FALSE))</f>
        <v>18</v>
      </c>
      <c r="O1001" s="24">
        <f>IF($H1001&gt;265,ROUND($H1001*0.25,0),VLOOKUP($H1001,'Office of Allowances Appendix B'!$A$1:$E$266,3,FALSE))</f>
        <v>30</v>
      </c>
      <c r="P1001" s="24">
        <f>IF($H1001&gt;265,ROUND($H1001*0.4,0),VLOOKUP($H1001,'Office of Allowances Appendix B'!$A$1:$E$266,4,FALSE))</f>
        <v>48</v>
      </c>
      <c r="Q1001" s="24">
        <f t="shared" si="66"/>
        <v>24</v>
      </c>
    </row>
    <row r="1002" spans="1:17" x14ac:dyDescent="0.3">
      <c r="A1002" t="s">
        <v>2032</v>
      </c>
      <c r="B1002" t="s">
        <v>2036</v>
      </c>
      <c r="C1002" t="s">
        <v>2037</v>
      </c>
      <c r="D1002" t="s">
        <v>113</v>
      </c>
      <c r="E1002" s="82">
        <v>45658</v>
      </c>
      <c r="F1002" s="82">
        <v>46022</v>
      </c>
      <c r="G1002">
        <v>106</v>
      </c>
      <c r="H1002">
        <v>72</v>
      </c>
      <c r="I1002">
        <f t="shared" si="67"/>
        <v>178</v>
      </c>
      <c r="J1002" s="71">
        <v>45231</v>
      </c>
      <c r="L1002">
        <v>11619</v>
      </c>
      <c r="N1002" s="24">
        <f>IF($H1002&gt;265,ROUND($H1002*0.15,0),VLOOKUP($H1002,'Office of Allowances Appendix B'!$A$1:$E$266,2,FALSE))</f>
        <v>11</v>
      </c>
      <c r="O1002" s="24">
        <f>IF($H1002&gt;265,ROUND($H1002*0.25,0),VLOOKUP($H1002,'Office of Allowances Appendix B'!$A$1:$E$266,3,FALSE))</f>
        <v>18</v>
      </c>
      <c r="P1002" s="24">
        <f>IF($H1002&gt;265,ROUND($H1002*0.4,0),VLOOKUP($H1002,'Office of Allowances Appendix B'!$A$1:$E$266,4,FALSE))</f>
        <v>29</v>
      </c>
      <c r="Q1002" s="24">
        <f t="shared" si="66"/>
        <v>14</v>
      </c>
    </row>
    <row r="1003" spans="1:17" x14ac:dyDescent="0.3">
      <c r="A1003" t="s">
        <v>2032</v>
      </c>
      <c r="B1003" t="s">
        <v>2038</v>
      </c>
      <c r="C1003" t="s">
        <v>2039</v>
      </c>
      <c r="D1003" t="s">
        <v>113</v>
      </c>
      <c r="E1003" s="82">
        <v>45658</v>
      </c>
      <c r="F1003" s="82">
        <v>46022</v>
      </c>
      <c r="G1003">
        <v>182</v>
      </c>
      <c r="H1003">
        <v>104</v>
      </c>
      <c r="I1003">
        <f t="shared" si="67"/>
        <v>286</v>
      </c>
      <c r="J1003" s="71">
        <v>45689</v>
      </c>
      <c r="L1003">
        <v>10311</v>
      </c>
      <c r="N1003" s="24">
        <f>IF($H1003&gt;265,ROUND($H1003*0.15,0),VLOOKUP($H1003,'Office of Allowances Appendix B'!$A$1:$E$266,2,FALSE))</f>
        <v>16</v>
      </c>
      <c r="O1003" s="24">
        <f>IF($H1003&gt;265,ROUND($H1003*0.25,0),VLOOKUP($H1003,'Office of Allowances Appendix B'!$A$1:$E$266,3,FALSE))</f>
        <v>26</v>
      </c>
      <c r="P1003" s="24">
        <f>IF($H1003&gt;265,ROUND($H1003*0.4,0),VLOOKUP($H1003,'Office of Allowances Appendix B'!$A$1:$E$266,4,FALSE))</f>
        <v>41</v>
      </c>
      <c r="Q1003" s="24">
        <f t="shared" si="66"/>
        <v>21</v>
      </c>
    </row>
    <row r="1004" spans="1:17" x14ac:dyDescent="0.3">
      <c r="A1004" t="s">
        <v>2040</v>
      </c>
      <c r="B1004" t="s">
        <v>109</v>
      </c>
      <c r="C1004" t="s">
        <v>2041</v>
      </c>
      <c r="D1004" t="s">
        <v>113</v>
      </c>
      <c r="E1004" s="82">
        <v>45658</v>
      </c>
      <c r="F1004" s="82">
        <v>46022</v>
      </c>
      <c r="G1004">
        <v>100</v>
      </c>
      <c r="H1004">
        <v>55</v>
      </c>
      <c r="I1004">
        <f t="shared" si="67"/>
        <v>155</v>
      </c>
      <c r="J1004" s="71">
        <v>40575</v>
      </c>
      <c r="L1004">
        <v>11782</v>
      </c>
      <c r="N1004" s="24">
        <f>IF($H1004&gt;265,ROUND($H1004*0.15,0),VLOOKUP($H1004,'Office of Allowances Appendix B'!$A$1:$E$266,2,FALSE))</f>
        <v>8</v>
      </c>
      <c r="O1004" s="24">
        <f>IF($H1004&gt;265,ROUND($H1004*0.25,0),VLOOKUP($H1004,'Office of Allowances Appendix B'!$A$1:$E$266,3,FALSE))</f>
        <v>14</v>
      </c>
      <c r="P1004" s="24">
        <f>IF($H1004&gt;265,ROUND($H1004*0.4,0),VLOOKUP($H1004,'Office of Allowances Appendix B'!$A$1:$E$266,4,FALSE))</f>
        <v>22</v>
      </c>
      <c r="Q1004" s="24">
        <f t="shared" ref="Q1004:Q1068" si="69">H1004-SUM(N1004:P1004)</f>
        <v>11</v>
      </c>
    </row>
    <row r="1005" spans="1:17" x14ac:dyDescent="0.3">
      <c r="A1005" t="s">
        <v>2040</v>
      </c>
      <c r="B1005" t="s">
        <v>2042</v>
      </c>
      <c r="C1005" t="s">
        <v>2043</v>
      </c>
      <c r="D1005" t="s">
        <v>113</v>
      </c>
      <c r="E1005" s="82">
        <v>45658</v>
      </c>
      <c r="F1005" s="82">
        <v>46022</v>
      </c>
      <c r="G1005">
        <v>229</v>
      </c>
      <c r="H1005">
        <v>83</v>
      </c>
      <c r="I1005">
        <f t="shared" si="67"/>
        <v>312</v>
      </c>
      <c r="J1005" s="71">
        <v>45536</v>
      </c>
      <c r="L1005">
        <v>10211</v>
      </c>
      <c r="N1005" s="24">
        <f>IF($H1005&gt;265,ROUND($H1005*0.15,0),VLOOKUP($H1005,'Office of Allowances Appendix B'!$A$1:$E$266,2,FALSE))</f>
        <v>12</v>
      </c>
      <c r="O1005" s="24">
        <f>IF($H1005&gt;265,ROUND($H1005*0.25,0),VLOOKUP($H1005,'Office of Allowances Appendix B'!$A$1:$E$266,3,FALSE))</f>
        <v>21</v>
      </c>
      <c r="P1005" s="24">
        <f>IF($H1005&gt;265,ROUND($H1005*0.4,0),VLOOKUP($H1005,'Office of Allowances Appendix B'!$A$1:$E$266,4,FALSE))</f>
        <v>33</v>
      </c>
      <c r="Q1005" s="24">
        <f t="shared" si="69"/>
        <v>17</v>
      </c>
    </row>
    <row r="1006" spans="1:17" x14ac:dyDescent="0.3">
      <c r="A1006" t="s">
        <v>2040</v>
      </c>
      <c r="B1006" t="s">
        <v>2044</v>
      </c>
      <c r="C1006" t="s">
        <v>2045</v>
      </c>
      <c r="D1006" t="s">
        <v>113</v>
      </c>
      <c r="E1006" s="82">
        <v>45658</v>
      </c>
      <c r="F1006" s="82">
        <v>46022</v>
      </c>
      <c r="G1006">
        <v>176</v>
      </c>
      <c r="H1006">
        <v>80</v>
      </c>
      <c r="I1006">
        <f t="shared" si="67"/>
        <v>256</v>
      </c>
      <c r="J1006" s="71">
        <v>40575</v>
      </c>
      <c r="L1006">
        <v>19013</v>
      </c>
      <c r="N1006" s="24">
        <f>IF($H1006&gt;265,ROUND($H1006*0.15,0),VLOOKUP($H1006,'Office of Allowances Appendix B'!$A$1:$E$266,2,FALSE))</f>
        <v>12</v>
      </c>
      <c r="O1006" s="24">
        <f>IF($H1006&gt;265,ROUND($H1006*0.25,0),VLOOKUP($H1006,'Office of Allowances Appendix B'!$A$1:$E$266,3,FALSE))</f>
        <v>20</v>
      </c>
      <c r="P1006" s="24">
        <f>IF($H1006&gt;265,ROUND($H1006*0.4,0),VLOOKUP($H1006,'Office of Allowances Appendix B'!$A$1:$E$266,4,FALSE))</f>
        <v>32</v>
      </c>
      <c r="Q1006" s="24">
        <f t="shared" si="69"/>
        <v>16</v>
      </c>
    </row>
    <row r="1007" spans="1:17" x14ac:dyDescent="0.3">
      <c r="A1007" t="s">
        <v>2040</v>
      </c>
      <c r="B1007" t="s">
        <v>2046</v>
      </c>
      <c r="C1007" t="s">
        <v>2047</v>
      </c>
      <c r="D1007" t="s">
        <v>113</v>
      </c>
      <c r="E1007" s="82">
        <v>45658</v>
      </c>
      <c r="F1007" s="82">
        <v>46022</v>
      </c>
      <c r="G1007">
        <v>100</v>
      </c>
      <c r="H1007">
        <v>55</v>
      </c>
      <c r="I1007">
        <f t="shared" si="67"/>
        <v>155</v>
      </c>
      <c r="J1007" s="71">
        <v>40575</v>
      </c>
      <c r="L1007">
        <v>19018</v>
      </c>
      <c r="N1007" s="24">
        <f>IF($H1007&gt;265,ROUND($H1007*0.15,0),VLOOKUP($H1007,'Office of Allowances Appendix B'!$A$1:$E$266,2,FALSE))</f>
        <v>8</v>
      </c>
      <c r="O1007" s="24">
        <f>IF($H1007&gt;265,ROUND($H1007*0.25,0),VLOOKUP($H1007,'Office of Allowances Appendix B'!$A$1:$E$266,3,FALSE))</f>
        <v>14</v>
      </c>
      <c r="P1007" s="24">
        <f>IF($H1007&gt;265,ROUND($H1007*0.4,0),VLOOKUP($H1007,'Office of Allowances Appendix B'!$A$1:$E$266,4,FALSE))</f>
        <v>22</v>
      </c>
      <c r="Q1007" s="24">
        <f t="shared" si="69"/>
        <v>11</v>
      </c>
    </row>
    <row r="1008" spans="1:17" x14ac:dyDescent="0.3">
      <c r="A1008" t="s">
        <v>2048</v>
      </c>
      <c r="B1008" t="s">
        <v>109</v>
      </c>
      <c r="C1008" t="s">
        <v>2049</v>
      </c>
      <c r="D1008" t="s">
        <v>113</v>
      </c>
      <c r="E1008" s="82">
        <v>45658</v>
      </c>
      <c r="F1008" s="82">
        <v>46022</v>
      </c>
      <c r="G1008">
        <v>150</v>
      </c>
      <c r="H1008">
        <v>78</v>
      </c>
      <c r="I1008">
        <f t="shared" si="67"/>
        <v>228</v>
      </c>
      <c r="J1008" s="71">
        <v>45444</v>
      </c>
      <c r="K1008">
        <v>21</v>
      </c>
      <c r="L1008">
        <v>11851</v>
      </c>
      <c r="N1008" s="24">
        <f>IF($H1008&gt;265,ROUND($H1008*0.15,0),VLOOKUP($H1008,'Office of Allowances Appendix B'!$A$1:$E$266,2,FALSE))</f>
        <v>12</v>
      </c>
      <c r="O1008" s="24">
        <f>IF($H1008&gt;265,ROUND($H1008*0.25,0),VLOOKUP($H1008,'Office of Allowances Appendix B'!$A$1:$E$266,3,FALSE))</f>
        <v>20</v>
      </c>
      <c r="P1008" s="24">
        <f>IF($H1008&gt;265,ROUND($H1008*0.4,0),VLOOKUP($H1008,'Office of Allowances Appendix B'!$A$1:$E$266,4,FALSE))</f>
        <v>31</v>
      </c>
      <c r="Q1008" s="24">
        <f t="shared" si="69"/>
        <v>15</v>
      </c>
    </row>
    <row r="1009" spans="1:17" x14ac:dyDescent="0.3">
      <c r="A1009" t="s">
        <v>2048</v>
      </c>
      <c r="B1009" t="s">
        <v>2050</v>
      </c>
      <c r="C1009" t="s">
        <v>2051</v>
      </c>
      <c r="D1009" t="s">
        <v>113</v>
      </c>
      <c r="E1009" s="82">
        <v>45658</v>
      </c>
      <c r="F1009" s="82">
        <v>46022</v>
      </c>
      <c r="G1009">
        <v>220</v>
      </c>
      <c r="H1009">
        <v>150</v>
      </c>
      <c r="I1009">
        <f t="shared" si="67"/>
        <v>370</v>
      </c>
      <c r="J1009" s="71">
        <v>45689</v>
      </c>
      <c r="K1009">
        <v>21</v>
      </c>
      <c r="L1009">
        <v>12158</v>
      </c>
      <c r="N1009" s="24">
        <f>IF($H1009&gt;265,ROUND($H1009*0.15,0),VLOOKUP($H1009,'Office of Allowances Appendix B'!$A$1:$E$266,2,FALSE))</f>
        <v>23</v>
      </c>
      <c r="O1009" s="24">
        <f>IF($H1009&gt;265,ROUND($H1009*0.25,0),VLOOKUP($H1009,'Office of Allowances Appendix B'!$A$1:$E$266,3,FALSE))</f>
        <v>37</v>
      </c>
      <c r="P1009" s="24">
        <f>IF($H1009&gt;265,ROUND($H1009*0.4,0),VLOOKUP($H1009,'Office of Allowances Appendix B'!$A$1:$E$266,4,FALSE))</f>
        <v>60</v>
      </c>
      <c r="Q1009" s="24">
        <f t="shared" si="69"/>
        <v>30</v>
      </c>
    </row>
    <row r="1010" spans="1:17" x14ac:dyDescent="0.3">
      <c r="A1010" t="s">
        <v>2048</v>
      </c>
      <c r="B1010" t="s">
        <v>2052</v>
      </c>
      <c r="C1010" t="s">
        <v>2053</v>
      </c>
      <c r="D1010" t="s">
        <v>113</v>
      </c>
      <c r="E1010" s="82">
        <v>45658</v>
      </c>
      <c r="F1010" s="82">
        <v>46022</v>
      </c>
      <c r="G1010">
        <v>305</v>
      </c>
      <c r="H1010">
        <v>137</v>
      </c>
      <c r="I1010">
        <f t="shared" si="67"/>
        <v>442</v>
      </c>
      <c r="J1010" s="71">
        <v>45689</v>
      </c>
      <c r="K1010">
        <v>21</v>
      </c>
      <c r="L1010">
        <v>10420</v>
      </c>
      <c r="N1010" s="24">
        <f>IF($H1010&gt;265,ROUND($H1010*0.15,0),VLOOKUP($H1010,'Office of Allowances Appendix B'!$A$1:$E$266,2,FALSE))</f>
        <v>21</v>
      </c>
      <c r="O1010" s="24">
        <f>IF($H1010&gt;265,ROUND($H1010*0.25,0),VLOOKUP($H1010,'Office of Allowances Appendix B'!$A$1:$E$266,3,FALSE))</f>
        <v>34</v>
      </c>
      <c r="P1010" s="24">
        <f>IF($H1010&gt;265,ROUND($H1010*0.4,0),VLOOKUP($H1010,'Office of Allowances Appendix B'!$A$1:$E$266,4,FALSE))</f>
        <v>55</v>
      </c>
      <c r="Q1010" s="24">
        <f t="shared" si="69"/>
        <v>27</v>
      </c>
    </row>
    <row r="1011" spans="1:17" x14ac:dyDescent="0.3">
      <c r="A1011" t="s">
        <v>2048</v>
      </c>
      <c r="B1011" t="s">
        <v>2054</v>
      </c>
      <c r="C1011" t="s">
        <v>2055</v>
      </c>
      <c r="D1011" t="s">
        <v>113</v>
      </c>
      <c r="E1011" s="82">
        <v>45658</v>
      </c>
      <c r="F1011" s="82">
        <v>46022</v>
      </c>
      <c r="G1011">
        <v>150</v>
      </c>
      <c r="H1011">
        <v>85</v>
      </c>
      <c r="I1011">
        <f t="shared" si="67"/>
        <v>235</v>
      </c>
      <c r="J1011" s="71">
        <v>45689</v>
      </c>
      <c r="L1011">
        <v>91162</v>
      </c>
      <c r="N1011" s="24">
        <f>IF($H1011&gt;265,ROUND($H1011*0.15,0),VLOOKUP($H1011,'Office of Allowances Appendix B'!$A$1:$E$266,2,FALSE))</f>
        <v>13</v>
      </c>
      <c r="O1011" s="24">
        <f>IF($H1011&gt;265,ROUND($H1011*0.25,0),VLOOKUP($H1011,'Office of Allowances Appendix B'!$A$1:$E$266,3,FALSE))</f>
        <v>21</v>
      </c>
      <c r="P1011" s="24">
        <f>IF($H1011&gt;265,ROUND($H1011*0.4,0),VLOOKUP($H1011,'Office of Allowances Appendix B'!$A$1:$E$266,4,FALSE))</f>
        <v>34</v>
      </c>
      <c r="Q1011" s="24">
        <f t="shared" si="69"/>
        <v>17</v>
      </c>
    </row>
    <row r="1012" spans="1:17" x14ac:dyDescent="0.3">
      <c r="A1012" t="s">
        <v>2048</v>
      </c>
      <c r="B1012" t="s">
        <v>2056</v>
      </c>
      <c r="C1012" t="s">
        <v>2057</v>
      </c>
      <c r="D1012" t="s">
        <v>113</v>
      </c>
      <c r="E1012" s="82">
        <v>45658</v>
      </c>
      <c r="F1012" s="82">
        <v>46022</v>
      </c>
      <c r="G1012">
        <v>137</v>
      </c>
      <c r="H1012">
        <v>60</v>
      </c>
      <c r="I1012">
        <f t="shared" si="67"/>
        <v>197</v>
      </c>
      <c r="J1012" s="71">
        <v>41791</v>
      </c>
      <c r="K1012">
        <v>21</v>
      </c>
      <c r="L1012">
        <v>15068</v>
      </c>
      <c r="N1012" s="24">
        <f>IF($H1012&gt;265,ROUND($H1012*0.15,0),VLOOKUP($H1012,'Office of Allowances Appendix B'!$A$1:$E$266,2,FALSE))</f>
        <v>9</v>
      </c>
      <c r="O1012" s="24">
        <f>IF($H1012&gt;265,ROUND($H1012*0.25,0),VLOOKUP($H1012,'Office of Allowances Appendix B'!$A$1:$E$266,3,FALSE))</f>
        <v>15</v>
      </c>
      <c r="P1012" s="24">
        <f>IF($H1012&gt;265,ROUND($H1012*0.4,0),VLOOKUP($H1012,'Office of Allowances Appendix B'!$A$1:$E$266,4,FALSE))</f>
        <v>24</v>
      </c>
      <c r="Q1012" s="24">
        <f t="shared" si="69"/>
        <v>12</v>
      </c>
    </row>
    <row r="1013" spans="1:17" x14ac:dyDescent="0.3">
      <c r="A1013" t="s">
        <v>2048</v>
      </c>
      <c r="B1013" t="s">
        <v>2058</v>
      </c>
      <c r="C1013" t="s">
        <v>2059</v>
      </c>
      <c r="D1013" t="s">
        <v>113</v>
      </c>
      <c r="E1013" s="82">
        <v>45658</v>
      </c>
      <c r="F1013" s="82">
        <v>46022</v>
      </c>
      <c r="G1013">
        <v>301</v>
      </c>
      <c r="H1013">
        <v>131</v>
      </c>
      <c r="I1013">
        <f t="shared" si="67"/>
        <v>432</v>
      </c>
      <c r="J1013" s="71">
        <v>45689</v>
      </c>
      <c r="K1013">
        <v>21</v>
      </c>
      <c r="L1013">
        <v>13482</v>
      </c>
      <c r="N1013" s="24">
        <f>IF($H1013&gt;265,ROUND($H1013*0.15,0),VLOOKUP($H1013,'Office of Allowances Appendix B'!$A$1:$E$266,2,FALSE))</f>
        <v>20</v>
      </c>
      <c r="O1013" s="24">
        <f>IF($H1013&gt;265,ROUND($H1013*0.25,0),VLOOKUP($H1013,'Office of Allowances Appendix B'!$A$1:$E$266,3,FALSE))</f>
        <v>33</v>
      </c>
      <c r="P1013" s="24">
        <f>IF($H1013&gt;265,ROUND($H1013*0.4,0),VLOOKUP($H1013,'Office of Allowances Appendix B'!$A$1:$E$266,4,FALSE))</f>
        <v>52</v>
      </c>
      <c r="Q1013" s="24">
        <f t="shared" si="69"/>
        <v>26</v>
      </c>
    </row>
    <row r="1014" spans="1:17" x14ac:dyDescent="0.3">
      <c r="A1014" t="s">
        <v>2060</v>
      </c>
      <c r="B1014" t="s">
        <v>109</v>
      </c>
      <c r="C1014" t="s">
        <v>2061</v>
      </c>
      <c r="D1014" t="s">
        <v>113</v>
      </c>
      <c r="E1014" s="82">
        <v>45658</v>
      </c>
      <c r="F1014" s="82">
        <v>46022</v>
      </c>
      <c r="G1014">
        <v>99</v>
      </c>
      <c r="H1014">
        <v>63</v>
      </c>
      <c r="I1014">
        <f t="shared" si="67"/>
        <v>162</v>
      </c>
      <c r="J1014" s="71">
        <v>45292</v>
      </c>
      <c r="L1014">
        <v>11882</v>
      </c>
      <c r="N1014" s="24">
        <f>IF($H1014&gt;265,ROUND($H1014*0.15,0),VLOOKUP($H1014,'Office of Allowances Appendix B'!$A$1:$E$266,2,FALSE))</f>
        <v>9</v>
      </c>
      <c r="O1014" s="24">
        <f>IF($H1014&gt;265,ROUND($H1014*0.25,0),VLOOKUP($H1014,'Office of Allowances Appendix B'!$A$1:$E$266,3,FALSE))</f>
        <v>16</v>
      </c>
      <c r="P1014" s="24">
        <f>IF($H1014&gt;265,ROUND($H1014*0.4,0),VLOOKUP($H1014,'Office of Allowances Appendix B'!$A$1:$E$266,4,FALSE))</f>
        <v>25</v>
      </c>
      <c r="Q1014" s="24">
        <f t="shared" si="69"/>
        <v>13</v>
      </c>
    </row>
    <row r="1015" spans="1:17" x14ac:dyDescent="0.3">
      <c r="A1015" t="s">
        <v>2060</v>
      </c>
      <c r="B1015" t="s">
        <v>2062</v>
      </c>
      <c r="C1015" t="s">
        <v>2063</v>
      </c>
      <c r="D1015" t="s">
        <v>113</v>
      </c>
      <c r="E1015" s="82">
        <v>45658</v>
      </c>
      <c r="F1015" s="82">
        <v>46022</v>
      </c>
      <c r="G1015">
        <v>219</v>
      </c>
      <c r="H1015">
        <v>118</v>
      </c>
      <c r="I1015">
        <f t="shared" si="67"/>
        <v>337</v>
      </c>
      <c r="J1015" s="71">
        <v>45566</v>
      </c>
      <c r="K1015">
        <v>62</v>
      </c>
      <c r="L1015">
        <v>10238</v>
      </c>
      <c r="N1015" s="24">
        <f>IF($H1015&gt;265,ROUND($H1015*0.15,0),VLOOKUP($H1015,'Office of Allowances Appendix B'!$A$1:$E$266,2,FALSE))</f>
        <v>18</v>
      </c>
      <c r="O1015" s="24">
        <f>IF($H1015&gt;265,ROUND($H1015*0.25,0),VLOOKUP($H1015,'Office of Allowances Appendix B'!$A$1:$E$266,3,FALSE))</f>
        <v>30</v>
      </c>
      <c r="P1015" s="24">
        <f>IF($H1015&gt;265,ROUND($H1015*0.4,0),VLOOKUP($H1015,'Office of Allowances Appendix B'!$A$1:$E$266,4,FALSE))</f>
        <v>47</v>
      </c>
      <c r="Q1015" s="24">
        <f t="shared" si="69"/>
        <v>23</v>
      </c>
    </row>
    <row r="1016" spans="1:17" x14ac:dyDescent="0.3">
      <c r="A1016" t="s">
        <v>2060</v>
      </c>
      <c r="B1016" t="s">
        <v>2064</v>
      </c>
      <c r="C1016" t="s">
        <v>2065</v>
      </c>
      <c r="D1016" t="s">
        <v>113</v>
      </c>
      <c r="E1016" s="82">
        <v>45658</v>
      </c>
      <c r="F1016" s="82">
        <v>46022</v>
      </c>
      <c r="G1016">
        <v>185</v>
      </c>
      <c r="H1016">
        <v>115</v>
      </c>
      <c r="I1016">
        <f t="shared" si="67"/>
        <v>300</v>
      </c>
      <c r="J1016" s="71">
        <v>45292</v>
      </c>
      <c r="L1016">
        <v>19993</v>
      </c>
      <c r="N1016" s="24">
        <f>IF($H1016&gt;265,ROUND($H1016*0.15,0),VLOOKUP($H1016,'Office of Allowances Appendix B'!$A$1:$E$266,2,FALSE))</f>
        <v>17</v>
      </c>
      <c r="O1016" s="24">
        <f>IF($H1016&gt;265,ROUND($H1016*0.25,0),VLOOKUP($H1016,'Office of Allowances Appendix B'!$A$1:$E$266,3,FALSE))</f>
        <v>29</v>
      </c>
      <c r="P1016" s="24">
        <f>IF($H1016&gt;265,ROUND($H1016*0.4,0),VLOOKUP($H1016,'Office of Allowances Appendix B'!$A$1:$E$266,4,FALSE))</f>
        <v>46</v>
      </c>
      <c r="Q1016" s="24">
        <f t="shared" si="69"/>
        <v>23</v>
      </c>
    </row>
    <row r="1017" spans="1:17" x14ac:dyDescent="0.3">
      <c r="A1017" t="s">
        <v>2060</v>
      </c>
      <c r="B1017" t="s">
        <v>2066</v>
      </c>
      <c r="C1017" t="s">
        <v>2067</v>
      </c>
      <c r="D1017" t="s">
        <v>113</v>
      </c>
      <c r="E1017" s="82">
        <v>45658</v>
      </c>
      <c r="F1017" s="82">
        <v>46022</v>
      </c>
      <c r="G1017">
        <v>159</v>
      </c>
      <c r="H1017">
        <v>94</v>
      </c>
      <c r="I1017">
        <f t="shared" si="67"/>
        <v>253</v>
      </c>
      <c r="J1017" s="71">
        <v>45566</v>
      </c>
      <c r="L1017">
        <v>10239</v>
      </c>
      <c r="N1017" s="24">
        <f>IF($H1017&gt;265,ROUND($H1017*0.15,0),VLOOKUP($H1017,'Office of Allowances Appendix B'!$A$1:$E$266,2,FALSE))</f>
        <v>14</v>
      </c>
      <c r="O1017" s="24">
        <f>IF($H1017&gt;265,ROUND($H1017*0.25,0),VLOOKUP($H1017,'Office of Allowances Appendix B'!$A$1:$E$266,3,FALSE))</f>
        <v>24</v>
      </c>
      <c r="P1017" s="24">
        <f>IF($H1017&gt;265,ROUND($H1017*0.4,0),VLOOKUP($H1017,'Office of Allowances Appendix B'!$A$1:$E$266,4,FALSE))</f>
        <v>37</v>
      </c>
      <c r="Q1017" s="24">
        <f t="shared" si="69"/>
        <v>19</v>
      </c>
    </row>
    <row r="1018" spans="1:17" x14ac:dyDescent="0.3">
      <c r="A1018" t="s">
        <v>2060</v>
      </c>
      <c r="B1018" t="s">
        <v>2068</v>
      </c>
      <c r="C1018" t="s">
        <v>2069</v>
      </c>
      <c r="D1018" t="s">
        <v>113</v>
      </c>
      <c r="E1018" s="82">
        <v>45658</v>
      </c>
      <c r="F1018" s="82">
        <v>46022</v>
      </c>
      <c r="G1018">
        <v>129</v>
      </c>
      <c r="H1018">
        <v>85</v>
      </c>
      <c r="I1018">
        <f t="shared" si="67"/>
        <v>214</v>
      </c>
      <c r="J1018" s="71">
        <v>45352</v>
      </c>
      <c r="L1018">
        <v>13177</v>
      </c>
      <c r="N1018" s="24">
        <f>IF($H1018&gt;265,ROUND($H1018*0.15,0),VLOOKUP($H1018,'Office of Allowances Appendix B'!$A$1:$E$266,2,FALSE))</f>
        <v>13</v>
      </c>
      <c r="O1018" s="24">
        <f>IF($H1018&gt;265,ROUND($H1018*0.25,0),VLOOKUP($H1018,'Office of Allowances Appendix B'!$A$1:$E$266,3,FALSE))</f>
        <v>21</v>
      </c>
      <c r="P1018" s="24">
        <f>IF($H1018&gt;265,ROUND($H1018*0.4,0),VLOOKUP($H1018,'Office of Allowances Appendix B'!$A$1:$E$266,4,FALSE))</f>
        <v>34</v>
      </c>
      <c r="Q1018" s="24">
        <f t="shared" si="69"/>
        <v>17</v>
      </c>
    </row>
    <row r="1019" spans="1:17" x14ac:dyDescent="0.3">
      <c r="A1019" t="s">
        <v>2060</v>
      </c>
      <c r="B1019" t="s">
        <v>2070</v>
      </c>
      <c r="C1019" t="s">
        <v>2071</v>
      </c>
      <c r="D1019" t="s">
        <v>113</v>
      </c>
      <c r="E1019" s="82">
        <v>45658</v>
      </c>
      <c r="F1019" s="82">
        <v>46022</v>
      </c>
      <c r="G1019">
        <v>129</v>
      </c>
      <c r="H1019">
        <v>85</v>
      </c>
      <c r="I1019">
        <f t="shared" si="67"/>
        <v>214</v>
      </c>
      <c r="J1019" s="71">
        <v>45352</v>
      </c>
      <c r="L1019">
        <v>13178</v>
      </c>
      <c r="N1019" s="24">
        <f>IF($H1019&gt;265,ROUND($H1019*0.15,0),VLOOKUP($H1019,'Office of Allowances Appendix B'!$A$1:$E$266,2,FALSE))</f>
        <v>13</v>
      </c>
      <c r="O1019" s="24">
        <f>IF($H1019&gt;265,ROUND($H1019*0.25,0),VLOOKUP($H1019,'Office of Allowances Appendix B'!$A$1:$E$266,3,FALSE))</f>
        <v>21</v>
      </c>
      <c r="P1019" s="24">
        <f>IF($H1019&gt;265,ROUND($H1019*0.4,0),VLOOKUP($H1019,'Office of Allowances Appendix B'!$A$1:$E$266,4,FALSE))</f>
        <v>34</v>
      </c>
      <c r="Q1019" s="24">
        <f t="shared" si="69"/>
        <v>17</v>
      </c>
    </row>
    <row r="1020" spans="1:17" x14ac:dyDescent="0.3">
      <c r="A1020" t="s">
        <v>2060</v>
      </c>
      <c r="B1020" t="s">
        <v>2072</v>
      </c>
      <c r="C1020" t="s">
        <v>2073</v>
      </c>
      <c r="D1020" t="s">
        <v>113</v>
      </c>
      <c r="E1020" s="82">
        <v>45658</v>
      </c>
      <c r="F1020" s="82">
        <v>46022</v>
      </c>
      <c r="G1020">
        <v>185</v>
      </c>
      <c r="H1020">
        <v>115</v>
      </c>
      <c r="I1020">
        <f t="shared" si="67"/>
        <v>300</v>
      </c>
      <c r="J1020" s="71">
        <v>45292</v>
      </c>
      <c r="L1020">
        <v>11621</v>
      </c>
      <c r="N1020" s="24">
        <f>IF($H1020&gt;265,ROUND($H1020*0.15,0),VLOOKUP($H1020,'Office of Allowances Appendix B'!$A$1:$E$266,2,FALSE))</f>
        <v>17</v>
      </c>
      <c r="O1020" s="24">
        <f>IF($H1020&gt;265,ROUND($H1020*0.25,0),VLOOKUP($H1020,'Office of Allowances Appendix B'!$A$1:$E$266,3,FALSE))</f>
        <v>29</v>
      </c>
      <c r="P1020" s="24">
        <f>IF($H1020&gt;265,ROUND($H1020*0.4,0),VLOOKUP($H1020,'Office of Allowances Appendix B'!$A$1:$E$266,4,FALSE))</f>
        <v>46</v>
      </c>
      <c r="Q1020" s="24">
        <f t="shared" si="69"/>
        <v>23</v>
      </c>
    </row>
    <row r="1021" spans="1:17" x14ac:dyDescent="0.3">
      <c r="A1021" t="s">
        <v>2060</v>
      </c>
      <c r="B1021" t="s">
        <v>2074</v>
      </c>
      <c r="C1021" t="s">
        <v>2075</v>
      </c>
      <c r="D1021" t="s">
        <v>113</v>
      </c>
      <c r="E1021" s="82">
        <v>45658</v>
      </c>
      <c r="F1021" s="82">
        <v>46022</v>
      </c>
      <c r="G1021">
        <v>207</v>
      </c>
      <c r="H1021">
        <v>107</v>
      </c>
      <c r="I1021">
        <f t="shared" si="67"/>
        <v>314</v>
      </c>
      <c r="J1021" s="71">
        <v>45323</v>
      </c>
      <c r="L1021">
        <v>13844</v>
      </c>
      <c r="N1021" s="24">
        <f>IF($H1021&gt;265,ROUND($H1021*0.15,0),VLOOKUP($H1021,'Office of Allowances Appendix B'!$A$1:$E$266,2,FALSE))</f>
        <v>16</v>
      </c>
      <c r="O1021" s="24">
        <f>IF($H1021&gt;265,ROUND($H1021*0.25,0),VLOOKUP($H1021,'Office of Allowances Appendix B'!$A$1:$E$266,3,FALSE))</f>
        <v>27</v>
      </c>
      <c r="P1021" s="24">
        <f>IF($H1021&gt;265,ROUND($H1021*0.4,0),VLOOKUP($H1021,'Office of Allowances Appendix B'!$A$1:$E$266,4,FALSE))</f>
        <v>43</v>
      </c>
      <c r="Q1021" s="24">
        <f t="shared" si="69"/>
        <v>21</v>
      </c>
    </row>
    <row r="1022" spans="1:17" x14ac:dyDescent="0.3">
      <c r="A1022" t="s">
        <v>2060</v>
      </c>
      <c r="B1022" t="s">
        <v>2076</v>
      </c>
      <c r="C1022" t="s">
        <v>2077</v>
      </c>
      <c r="D1022" t="s">
        <v>113</v>
      </c>
      <c r="E1022" s="82">
        <v>45658</v>
      </c>
      <c r="F1022" s="82">
        <v>46022</v>
      </c>
      <c r="G1022">
        <v>245</v>
      </c>
      <c r="H1022">
        <v>100</v>
      </c>
      <c r="I1022">
        <f t="shared" si="67"/>
        <v>345</v>
      </c>
      <c r="J1022" s="71">
        <v>45566</v>
      </c>
      <c r="L1022">
        <v>13845</v>
      </c>
      <c r="N1022" s="24">
        <f>IF($H1022&gt;265,ROUND($H1022*0.15,0),VLOOKUP($H1022,'Office of Allowances Appendix B'!$A$1:$E$266,2,FALSE))</f>
        <v>15</v>
      </c>
      <c r="O1022" s="24">
        <f>IF($H1022&gt;265,ROUND($H1022*0.25,0),VLOOKUP($H1022,'Office of Allowances Appendix B'!$A$1:$E$266,3,FALSE))</f>
        <v>25</v>
      </c>
      <c r="P1022" s="24">
        <f>IF($H1022&gt;265,ROUND($H1022*0.4,0),VLOOKUP($H1022,'Office of Allowances Appendix B'!$A$1:$E$266,4,FALSE))</f>
        <v>40</v>
      </c>
      <c r="Q1022" s="24">
        <f t="shared" si="69"/>
        <v>20</v>
      </c>
    </row>
    <row r="1023" spans="1:17" x14ac:dyDescent="0.3">
      <c r="A1023" t="s">
        <v>2060</v>
      </c>
      <c r="B1023" t="s">
        <v>2078</v>
      </c>
      <c r="C1023" t="s">
        <v>2079</v>
      </c>
      <c r="D1023" t="s">
        <v>113</v>
      </c>
      <c r="E1023" s="82">
        <v>45658</v>
      </c>
      <c r="F1023" s="82">
        <v>46022</v>
      </c>
      <c r="G1023">
        <v>99</v>
      </c>
      <c r="H1023">
        <v>63</v>
      </c>
      <c r="I1023">
        <f t="shared" si="67"/>
        <v>162</v>
      </c>
      <c r="J1023" s="71">
        <v>45292</v>
      </c>
      <c r="L1023">
        <v>11622</v>
      </c>
      <c r="N1023" s="24">
        <f>IF($H1023&gt;265,ROUND($H1023*0.15,0),VLOOKUP($H1023,'Office of Allowances Appendix B'!$A$1:$E$266,2,FALSE))</f>
        <v>9</v>
      </c>
      <c r="O1023" s="24">
        <f>IF($H1023&gt;265,ROUND($H1023*0.25,0),VLOOKUP($H1023,'Office of Allowances Appendix B'!$A$1:$E$266,3,FALSE))</f>
        <v>16</v>
      </c>
      <c r="P1023" s="24">
        <f>IF($H1023&gt;265,ROUND($H1023*0.4,0),VLOOKUP($H1023,'Office of Allowances Appendix B'!$A$1:$E$266,4,FALSE))</f>
        <v>25</v>
      </c>
      <c r="Q1023" s="24">
        <f t="shared" si="69"/>
        <v>13</v>
      </c>
    </row>
    <row r="1024" spans="1:17" x14ac:dyDescent="0.3">
      <c r="A1024" t="s">
        <v>2060</v>
      </c>
      <c r="B1024" t="s">
        <v>2080</v>
      </c>
      <c r="C1024" t="s">
        <v>2081</v>
      </c>
      <c r="D1024" t="s">
        <v>113</v>
      </c>
      <c r="E1024" s="82">
        <v>45658</v>
      </c>
      <c r="F1024" s="82">
        <v>46022</v>
      </c>
      <c r="G1024">
        <v>170</v>
      </c>
      <c r="H1024">
        <v>105</v>
      </c>
      <c r="I1024">
        <f t="shared" si="67"/>
        <v>275</v>
      </c>
      <c r="J1024" s="71">
        <v>45292</v>
      </c>
      <c r="L1024">
        <v>11623</v>
      </c>
      <c r="N1024" s="24">
        <f>IF($H1024&gt;265,ROUND($H1024*0.15,0),VLOOKUP($H1024,'Office of Allowances Appendix B'!$A$1:$E$266,2,FALSE))</f>
        <v>16</v>
      </c>
      <c r="O1024" s="24">
        <f>IF($H1024&gt;265,ROUND($H1024*0.25,0),VLOOKUP($H1024,'Office of Allowances Appendix B'!$A$1:$E$266,3,FALSE))</f>
        <v>26</v>
      </c>
      <c r="P1024" s="24">
        <f>IF($H1024&gt;265,ROUND($H1024*0.4,0),VLOOKUP($H1024,'Office of Allowances Appendix B'!$A$1:$E$266,4,FALSE))</f>
        <v>42</v>
      </c>
      <c r="Q1024" s="24">
        <f t="shared" si="69"/>
        <v>21</v>
      </c>
    </row>
    <row r="1025" spans="1:17" x14ac:dyDescent="0.3">
      <c r="A1025" t="s">
        <v>2060</v>
      </c>
      <c r="B1025" t="s">
        <v>2082</v>
      </c>
      <c r="C1025" t="s">
        <v>2083</v>
      </c>
      <c r="D1025" t="s">
        <v>113</v>
      </c>
      <c r="E1025" s="82">
        <v>45658</v>
      </c>
      <c r="F1025" s="82">
        <v>46022</v>
      </c>
      <c r="G1025">
        <v>245</v>
      </c>
      <c r="H1025">
        <v>109</v>
      </c>
      <c r="I1025">
        <f t="shared" si="67"/>
        <v>354</v>
      </c>
      <c r="J1025" s="71">
        <v>45352</v>
      </c>
      <c r="L1025">
        <v>11626</v>
      </c>
      <c r="N1025" s="24">
        <f>IF($H1025&gt;265,ROUND($H1025*0.15,0),VLOOKUP($H1025,'Office of Allowances Appendix B'!$A$1:$E$266,2,FALSE))</f>
        <v>16</v>
      </c>
      <c r="O1025" s="24">
        <f>IF($H1025&gt;265,ROUND($H1025*0.25,0),VLOOKUP($H1025,'Office of Allowances Appendix B'!$A$1:$E$266,3,FALSE))</f>
        <v>27</v>
      </c>
      <c r="P1025" s="24">
        <f>IF($H1025&gt;265,ROUND($H1025*0.4,0),VLOOKUP($H1025,'Office of Allowances Appendix B'!$A$1:$E$266,4,FALSE))</f>
        <v>44</v>
      </c>
      <c r="Q1025" s="24">
        <f t="shared" si="69"/>
        <v>22</v>
      </c>
    </row>
    <row r="1026" spans="1:17" x14ac:dyDescent="0.3">
      <c r="A1026" t="s">
        <v>2060</v>
      </c>
      <c r="B1026" t="s">
        <v>2084</v>
      </c>
      <c r="C1026" t="s">
        <v>2085</v>
      </c>
      <c r="D1026" t="s">
        <v>113</v>
      </c>
      <c r="E1026" s="82">
        <v>45658</v>
      </c>
      <c r="F1026" s="82">
        <v>46022</v>
      </c>
      <c r="G1026">
        <v>260</v>
      </c>
      <c r="H1026">
        <v>104</v>
      </c>
      <c r="I1026">
        <f t="shared" si="67"/>
        <v>364</v>
      </c>
      <c r="J1026" s="71">
        <v>45292</v>
      </c>
      <c r="L1026">
        <v>11625</v>
      </c>
      <c r="N1026" s="24">
        <f>IF($H1026&gt;265,ROUND($H1026*0.15,0),VLOOKUP($H1026,'Office of Allowances Appendix B'!$A$1:$E$266,2,FALSE))</f>
        <v>16</v>
      </c>
      <c r="O1026" s="24">
        <f>IF($H1026&gt;265,ROUND($H1026*0.25,0),VLOOKUP($H1026,'Office of Allowances Appendix B'!$A$1:$E$266,3,FALSE))</f>
        <v>26</v>
      </c>
      <c r="P1026" s="24">
        <f>IF($H1026&gt;265,ROUND($H1026*0.4,0),VLOOKUP($H1026,'Office of Allowances Appendix B'!$A$1:$E$266,4,FALSE))</f>
        <v>41</v>
      </c>
      <c r="Q1026" s="24">
        <f t="shared" si="69"/>
        <v>21</v>
      </c>
    </row>
    <row r="1027" spans="1:17" x14ac:dyDescent="0.3">
      <c r="A1027" t="s">
        <v>2086</v>
      </c>
      <c r="B1027" t="s">
        <v>109</v>
      </c>
      <c r="C1027" t="s">
        <v>2087</v>
      </c>
      <c r="D1027" t="s">
        <v>113</v>
      </c>
      <c r="E1027" s="82">
        <v>45658</v>
      </c>
      <c r="F1027" s="82">
        <v>46022</v>
      </c>
      <c r="G1027">
        <v>70</v>
      </c>
      <c r="H1027">
        <v>70</v>
      </c>
      <c r="I1027">
        <f t="shared" si="67"/>
        <v>140</v>
      </c>
      <c r="J1027" s="71">
        <v>43435</v>
      </c>
      <c r="L1027">
        <v>13977</v>
      </c>
      <c r="N1027" s="24">
        <f>IF($H1027&gt;265,ROUND($H1027*0.15,0),VLOOKUP($H1027,'Office of Allowances Appendix B'!$A$1:$E$266,2,FALSE))</f>
        <v>11</v>
      </c>
      <c r="O1027" s="24">
        <f>IF($H1027&gt;265,ROUND($H1027*0.25,0),VLOOKUP($H1027,'Office of Allowances Appendix B'!$A$1:$E$266,3,FALSE))</f>
        <v>17</v>
      </c>
      <c r="P1027" s="24">
        <f>IF($H1027&gt;265,ROUND($H1027*0.4,0),VLOOKUP($H1027,'Office of Allowances Appendix B'!$A$1:$E$266,4,FALSE))</f>
        <v>28</v>
      </c>
      <c r="Q1027" s="24">
        <f t="shared" si="69"/>
        <v>14</v>
      </c>
    </row>
    <row r="1028" spans="1:17" x14ac:dyDescent="0.3">
      <c r="A1028" t="s">
        <v>2086</v>
      </c>
      <c r="B1028" t="s">
        <v>2088</v>
      </c>
      <c r="C1028" t="s">
        <v>2089</v>
      </c>
      <c r="D1028" t="s">
        <v>113</v>
      </c>
      <c r="E1028" s="82">
        <v>45658</v>
      </c>
      <c r="F1028" s="82">
        <v>46022</v>
      </c>
      <c r="G1028">
        <v>180</v>
      </c>
      <c r="H1028">
        <v>90</v>
      </c>
      <c r="I1028">
        <f t="shared" si="67"/>
        <v>270</v>
      </c>
      <c r="J1028" s="71">
        <v>45352</v>
      </c>
      <c r="L1028">
        <v>13976</v>
      </c>
      <c r="N1028" s="24">
        <f>IF($H1028&gt;265,ROUND($H1028*0.15,0),VLOOKUP($H1028,'Office of Allowances Appendix B'!$A$1:$E$266,2,FALSE))</f>
        <v>14</v>
      </c>
      <c r="O1028" s="24">
        <f>IF($H1028&gt;265,ROUND($H1028*0.25,0),VLOOKUP($H1028,'Office of Allowances Appendix B'!$A$1:$E$266,3,FALSE))</f>
        <v>22</v>
      </c>
      <c r="P1028" s="24">
        <f>IF($H1028&gt;265,ROUND($H1028*0.4,0),VLOOKUP($H1028,'Office of Allowances Appendix B'!$A$1:$E$266,4,FALSE))</f>
        <v>36</v>
      </c>
      <c r="Q1028" s="24">
        <f t="shared" si="69"/>
        <v>18</v>
      </c>
    </row>
    <row r="1029" spans="1:17" x14ac:dyDescent="0.3">
      <c r="A1029" t="s">
        <v>2090</v>
      </c>
      <c r="B1029" t="s">
        <v>109</v>
      </c>
      <c r="C1029" t="s">
        <v>2091</v>
      </c>
      <c r="D1029" t="s">
        <v>113</v>
      </c>
      <c r="E1029" s="82">
        <v>45658</v>
      </c>
      <c r="F1029" s="82">
        <v>46022</v>
      </c>
      <c r="G1029">
        <v>58</v>
      </c>
      <c r="H1029">
        <v>54</v>
      </c>
      <c r="I1029">
        <f t="shared" si="67"/>
        <v>112</v>
      </c>
      <c r="J1029" s="71">
        <v>45658</v>
      </c>
      <c r="L1029">
        <v>11852</v>
      </c>
      <c r="N1029" s="24">
        <f>IF($H1029&gt;265,ROUND($H1029*0.15,0),VLOOKUP($H1029,'Office of Allowances Appendix B'!$A$1:$E$266,2,FALSE))</f>
        <v>8</v>
      </c>
      <c r="O1029" s="24">
        <f>IF($H1029&gt;265,ROUND($H1029*0.25,0),VLOOKUP($H1029,'Office of Allowances Appendix B'!$A$1:$E$266,3,FALSE))</f>
        <v>14</v>
      </c>
      <c r="P1029" s="24">
        <f>IF($H1029&gt;265,ROUND($H1029*0.4,0),VLOOKUP($H1029,'Office of Allowances Appendix B'!$A$1:$E$266,4,FALSE))</f>
        <v>21</v>
      </c>
      <c r="Q1029" s="24">
        <f t="shared" si="69"/>
        <v>11</v>
      </c>
    </row>
    <row r="1030" spans="1:17" x14ac:dyDescent="0.3">
      <c r="A1030" t="s">
        <v>2090</v>
      </c>
      <c r="B1030" t="s">
        <v>2092</v>
      </c>
      <c r="C1030" t="s">
        <v>2093</v>
      </c>
      <c r="D1030" t="s">
        <v>113</v>
      </c>
      <c r="E1030" s="82">
        <v>45658</v>
      </c>
      <c r="F1030" s="82">
        <v>46022</v>
      </c>
      <c r="G1030">
        <v>87</v>
      </c>
      <c r="H1030">
        <v>63</v>
      </c>
      <c r="I1030">
        <f t="shared" si="67"/>
        <v>150</v>
      </c>
      <c r="J1030" s="71">
        <v>45658</v>
      </c>
      <c r="L1030">
        <v>12352</v>
      </c>
      <c r="N1030" s="24">
        <f>IF($H1030&gt;265,ROUND($H1030*0.15,0),VLOOKUP($H1030,'Office of Allowances Appendix B'!$A$1:$E$266,2,FALSE))</f>
        <v>9</v>
      </c>
      <c r="O1030" s="24">
        <f>IF($H1030&gt;265,ROUND($H1030*0.25,0),VLOOKUP($H1030,'Office of Allowances Appendix B'!$A$1:$E$266,3,FALSE))</f>
        <v>16</v>
      </c>
      <c r="P1030" s="24">
        <f>IF($H1030&gt;265,ROUND($H1030*0.4,0),VLOOKUP($H1030,'Office of Allowances Appendix B'!$A$1:$E$266,4,FALSE))</f>
        <v>25</v>
      </c>
      <c r="Q1030" s="24">
        <f t="shared" si="69"/>
        <v>13</v>
      </c>
    </row>
    <row r="1031" spans="1:17" x14ac:dyDescent="0.3">
      <c r="A1031" t="s">
        <v>2090</v>
      </c>
      <c r="B1031" t="s">
        <v>2094</v>
      </c>
      <c r="C1031" t="s">
        <v>2095</v>
      </c>
      <c r="D1031" t="s">
        <v>113</v>
      </c>
      <c r="E1031" s="82">
        <v>45658</v>
      </c>
      <c r="F1031" s="82">
        <v>46022</v>
      </c>
      <c r="G1031">
        <v>169</v>
      </c>
      <c r="H1031">
        <v>82</v>
      </c>
      <c r="I1031">
        <f t="shared" si="67"/>
        <v>251</v>
      </c>
      <c r="J1031" s="71">
        <v>45658</v>
      </c>
      <c r="L1031">
        <v>10422</v>
      </c>
      <c r="N1031" s="24">
        <f>IF($H1031&gt;265,ROUND($H1031*0.15,0),VLOOKUP($H1031,'Office of Allowances Appendix B'!$A$1:$E$266,2,FALSE))</f>
        <v>12</v>
      </c>
      <c r="O1031" s="24">
        <f>IF($H1031&gt;265,ROUND($H1031*0.25,0),VLOOKUP($H1031,'Office of Allowances Appendix B'!$A$1:$E$266,3,FALSE))</f>
        <v>21</v>
      </c>
      <c r="P1031" s="24">
        <f>IF($H1031&gt;265,ROUND($H1031*0.4,0),VLOOKUP($H1031,'Office of Allowances Appendix B'!$A$1:$E$266,4,FALSE))</f>
        <v>33</v>
      </c>
      <c r="Q1031" s="24">
        <f t="shared" si="69"/>
        <v>16</v>
      </c>
    </row>
    <row r="1032" spans="1:17" x14ac:dyDescent="0.3">
      <c r="A1032" t="s">
        <v>2096</v>
      </c>
      <c r="B1032" t="s">
        <v>2097</v>
      </c>
      <c r="C1032" t="s">
        <v>2098</v>
      </c>
      <c r="D1032" t="s">
        <v>113</v>
      </c>
      <c r="E1032" s="82">
        <v>45658</v>
      </c>
      <c r="F1032" s="82">
        <v>46022</v>
      </c>
      <c r="G1032">
        <v>20</v>
      </c>
      <c r="H1032">
        <v>18</v>
      </c>
      <c r="I1032">
        <f t="shared" si="67"/>
        <v>38</v>
      </c>
      <c r="J1032" s="71">
        <v>34213</v>
      </c>
      <c r="L1032">
        <v>11705</v>
      </c>
      <c r="N1032" s="24">
        <f>IF($H1032&gt;265,ROUND($H1032*0.15,0),VLOOKUP($H1032,'Office of Allowances Appendix B'!$A$1:$E$266,2,FALSE))</f>
        <v>3</v>
      </c>
      <c r="O1032" s="24">
        <f>IF($H1032&gt;265,ROUND($H1032*0.25,0),VLOOKUP($H1032,'Office of Allowances Appendix B'!$A$1:$E$266,3,FALSE))</f>
        <v>5</v>
      </c>
      <c r="P1032" s="24">
        <f>IF($H1032&gt;265,ROUND($H1032*0.4,0),VLOOKUP($H1032,'Office of Allowances Appendix B'!$A$1:$E$266,4,FALSE))</f>
        <v>7</v>
      </c>
      <c r="Q1032" s="24">
        <f t="shared" si="69"/>
        <v>3</v>
      </c>
    </row>
    <row r="1033" spans="1:17" x14ac:dyDescent="0.3">
      <c r="A1033" t="s">
        <v>2099</v>
      </c>
      <c r="B1033" t="s">
        <v>109</v>
      </c>
      <c r="C1033" t="s">
        <v>2100</v>
      </c>
      <c r="D1033" t="s">
        <v>113</v>
      </c>
      <c r="E1033" s="82">
        <v>45658</v>
      </c>
      <c r="F1033" s="82">
        <v>46022</v>
      </c>
      <c r="G1033">
        <v>178</v>
      </c>
      <c r="H1033">
        <v>98</v>
      </c>
      <c r="I1033">
        <f t="shared" si="67"/>
        <v>276</v>
      </c>
      <c r="J1033" s="71">
        <v>45505</v>
      </c>
      <c r="L1033">
        <v>11883</v>
      </c>
      <c r="N1033" s="24">
        <f>IF($H1033&gt;265,ROUND($H1033*0.15,0),VLOOKUP($H1033,'Office of Allowances Appendix B'!$A$1:$E$266,2,FALSE))</f>
        <v>15</v>
      </c>
      <c r="O1033" s="24">
        <f>IF($H1033&gt;265,ROUND($H1033*0.25,0),VLOOKUP($H1033,'Office of Allowances Appendix B'!$A$1:$E$266,3,FALSE))</f>
        <v>25</v>
      </c>
      <c r="P1033" s="24">
        <f>IF($H1033&gt;265,ROUND($H1033*0.4,0),VLOOKUP($H1033,'Office of Allowances Appendix B'!$A$1:$E$266,4,FALSE))</f>
        <v>39</v>
      </c>
      <c r="Q1033" s="24">
        <f t="shared" si="69"/>
        <v>19</v>
      </c>
    </row>
    <row r="1034" spans="1:17" x14ac:dyDescent="0.3">
      <c r="A1034" t="s">
        <v>2099</v>
      </c>
      <c r="B1034" t="s">
        <v>2101</v>
      </c>
      <c r="C1034" t="s">
        <v>2102</v>
      </c>
      <c r="D1034" t="s">
        <v>113</v>
      </c>
      <c r="E1034" s="82">
        <v>45658</v>
      </c>
      <c r="F1034" s="82">
        <v>46022</v>
      </c>
      <c r="G1034">
        <v>178</v>
      </c>
      <c r="H1034">
        <v>98</v>
      </c>
      <c r="I1034">
        <f t="shared" si="67"/>
        <v>276</v>
      </c>
      <c r="J1034" s="71">
        <v>45505</v>
      </c>
      <c r="L1034">
        <v>10812</v>
      </c>
      <c r="N1034" s="24">
        <f>IF($H1034&gt;265,ROUND($H1034*0.15,0),VLOOKUP($H1034,'Office of Allowances Appendix B'!$A$1:$E$266,2,FALSE))</f>
        <v>15</v>
      </c>
      <c r="O1034" s="24">
        <f>IF($H1034&gt;265,ROUND($H1034*0.25,0),VLOOKUP($H1034,'Office of Allowances Appendix B'!$A$1:$E$266,3,FALSE))</f>
        <v>25</v>
      </c>
      <c r="P1034" s="24">
        <f>IF($H1034&gt;265,ROUND($H1034*0.4,0),VLOOKUP($H1034,'Office of Allowances Appendix B'!$A$1:$E$266,4,FALSE))</f>
        <v>39</v>
      </c>
      <c r="Q1034" s="24">
        <f t="shared" si="69"/>
        <v>19</v>
      </c>
    </row>
    <row r="1035" spans="1:17" x14ac:dyDescent="0.3">
      <c r="A1035" t="s">
        <v>2103</v>
      </c>
      <c r="B1035" t="s">
        <v>109</v>
      </c>
      <c r="C1035" t="s">
        <v>2104</v>
      </c>
      <c r="D1035" t="s">
        <v>113</v>
      </c>
      <c r="E1035" s="82">
        <v>45658</v>
      </c>
      <c r="F1035" s="82">
        <v>46022</v>
      </c>
      <c r="G1035">
        <v>236</v>
      </c>
      <c r="H1035">
        <v>193</v>
      </c>
      <c r="I1035">
        <f t="shared" si="67"/>
        <v>429</v>
      </c>
      <c r="J1035" s="71">
        <v>44805</v>
      </c>
      <c r="L1035">
        <v>11884</v>
      </c>
      <c r="N1035" s="24">
        <f>IF($H1035&gt;265,ROUND($H1035*0.15,0),VLOOKUP($H1035,'Office of Allowances Appendix B'!$A$1:$E$266,2,FALSE))</f>
        <v>29</v>
      </c>
      <c r="O1035" s="24">
        <f>IF($H1035&gt;265,ROUND($H1035*0.25,0),VLOOKUP($H1035,'Office of Allowances Appendix B'!$A$1:$E$266,3,FALSE))</f>
        <v>48</v>
      </c>
      <c r="P1035" s="24">
        <f>IF($H1035&gt;265,ROUND($H1035*0.4,0),VLOOKUP($H1035,'Office of Allowances Appendix B'!$A$1:$E$266,4,FALSE))</f>
        <v>77</v>
      </c>
      <c r="Q1035" s="24">
        <f t="shared" si="69"/>
        <v>39</v>
      </c>
    </row>
    <row r="1036" spans="1:17" x14ac:dyDescent="0.3">
      <c r="A1036" t="s">
        <v>2103</v>
      </c>
      <c r="B1036" t="s">
        <v>2105</v>
      </c>
      <c r="C1036" t="s">
        <v>2106</v>
      </c>
      <c r="D1036" t="s">
        <v>113</v>
      </c>
      <c r="E1036" s="82">
        <v>45658</v>
      </c>
      <c r="F1036" s="82">
        <v>46022</v>
      </c>
      <c r="G1036">
        <v>236</v>
      </c>
      <c r="H1036">
        <v>193</v>
      </c>
      <c r="I1036">
        <f t="shared" si="67"/>
        <v>429</v>
      </c>
      <c r="J1036" s="71">
        <v>44805</v>
      </c>
      <c r="L1036">
        <v>11077</v>
      </c>
      <c r="N1036" s="24">
        <f>IF($H1036&gt;265,ROUND($H1036*0.15,0),VLOOKUP($H1036,'Office of Allowances Appendix B'!$A$1:$E$266,2,FALSE))</f>
        <v>29</v>
      </c>
      <c r="O1036" s="24">
        <f>IF($H1036&gt;265,ROUND($H1036*0.25,0),VLOOKUP($H1036,'Office of Allowances Appendix B'!$A$1:$E$266,3,FALSE))</f>
        <v>48</v>
      </c>
      <c r="P1036" s="24">
        <f>IF($H1036&gt;265,ROUND($H1036*0.4,0),VLOOKUP($H1036,'Office of Allowances Appendix B'!$A$1:$E$266,4,FALSE))</f>
        <v>77</v>
      </c>
      <c r="Q1036" s="24">
        <f t="shared" si="69"/>
        <v>39</v>
      </c>
    </row>
    <row r="1037" spans="1:17" x14ac:dyDescent="0.3">
      <c r="A1037" t="s">
        <v>2103</v>
      </c>
      <c r="B1037" t="s">
        <v>2107</v>
      </c>
      <c r="C1037" t="s">
        <v>2108</v>
      </c>
      <c r="D1037" t="s">
        <v>113</v>
      </c>
      <c r="E1037" s="82">
        <v>45658</v>
      </c>
      <c r="F1037" s="82">
        <v>46022</v>
      </c>
      <c r="G1037">
        <v>220</v>
      </c>
      <c r="H1037">
        <v>109</v>
      </c>
      <c r="I1037">
        <f t="shared" si="67"/>
        <v>329</v>
      </c>
      <c r="J1037" s="71">
        <v>42826</v>
      </c>
      <c r="L1037">
        <v>11674</v>
      </c>
      <c r="N1037" s="24">
        <f>IF($H1037&gt;265,ROUND($H1037*0.15,0),VLOOKUP($H1037,'Office of Allowances Appendix B'!$A$1:$E$266,2,FALSE))</f>
        <v>16</v>
      </c>
      <c r="O1037" s="24">
        <f>IF($H1037&gt;265,ROUND($H1037*0.25,0),VLOOKUP($H1037,'Office of Allowances Appendix B'!$A$1:$E$266,3,FALSE))</f>
        <v>27</v>
      </c>
      <c r="P1037" s="24">
        <f>IF($H1037&gt;265,ROUND($H1037*0.4,0),VLOOKUP($H1037,'Office of Allowances Appendix B'!$A$1:$E$266,4,FALSE))</f>
        <v>44</v>
      </c>
      <c r="Q1037" s="24">
        <f t="shared" si="69"/>
        <v>22</v>
      </c>
    </row>
    <row r="1038" spans="1:17" x14ac:dyDescent="0.3">
      <c r="A1038" t="s">
        <v>2109</v>
      </c>
      <c r="B1038" t="s">
        <v>109</v>
      </c>
      <c r="C1038" t="s">
        <v>2110</v>
      </c>
      <c r="D1038" t="s">
        <v>113</v>
      </c>
      <c r="E1038" s="82">
        <v>45658</v>
      </c>
      <c r="F1038" s="82">
        <v>46022</v>
      </c>
      <c r="G1038">
        <v>96</v>
      </c>
      <c r="H1038">
        <v>88</v>
      </c>
      <c r="I1038">
        <f t="shared" si="67"/>
        <v>184</v>
      </c>
      <c r="J1038" s="71">
        <v>45658</v>
      </c>
      <c r="K1038">
        <v>2</v>
      </c>
      <c r="L1038">
        <v>11819</v>
      </c>
      <c r="N1038" s="24">
        <f>IF($H1038&gt;265,ROUND($H1038*0.15,0),VLOOKUP($H1038,'Office of Allowances Appendix B'!$A$1:$E$266,2,FALSE))</f>
        <v>13</v>
      </c>
      <c r="O1038" s="24">
        <f>IF($H1038&gt;265,ROUND($H1038*0.25,0),VLOOKUP($H1038,'Office of Allowances Appendix B'!$A$1:$E$266,3,FALSE))</f>
        <v>22</v>
      </c>
      <c r="P1038" s="24">
        <f>IF($H1038&gt;265,ROUND($H1038*0.4,0),VLOOKUP($H1038,'Office of Allowances Appendix B'!$A$1:$E$266,4,FALSE))</f>
        <v>35</v>
      </c>
      <c r="Q1038" s="24">
        <f t="shared" si="69"/>
        <v>18</v>
      </c>
    </row>
    <row r="1039" spans="1:17" x14ac:dyDescent="0.3">
      <c r="A1039" t="s">
        <v>2109</v>
      </c>
      <c r="B1039" t="s">
        <v>2111</v>
      </c>
      <c r="C1039" t="s">
        <v>2112</v>
      </c>
      <c r="D1039" t="s">
        <v>113</v>
      </c>
      <c r="E1039" s="82">
        <v>45658</v>
      </c>
      <c r="F1039" s="82">
        <v>46022</v>
      </c>
      <c r="G1039">
        <v>93</v>
      </c>
      <c r="H1039">
        <v>86</v>
      </c>
      <c r="I1039">
        <f t="shared" si="67"/>
        <v>179</v>
      </c>
      <c r="J1039" s="71">
        <v>45658</v>
      </c>
      <c r="K1039">
        <v>2</v>
      </c>
      <c r="L1039">
        <v>11590</v>
      </c>
      <c r="N1039" s="24">
        <f>IF($H1039&gt;265,ROUND($H1039*0.15,0),VLOOKUP($H1039,'Office of Allowances Appendix B'!$A$1:$E$266,2,FALSE))</f>
        <v>13</v>
      </c>
      <c r="O1039" s="24">
        <f>IF($H1039&gt;265,ROUND($H1039*0.25,0),VLOOKUP($H1039,'Office of Allowances Appendix B'!$A$1:$E$266,3,FALSE))</f>
        <v>22</v>
      </c>
      <c r="P1039" s="24">
        <f>IF($H1039&gt;265,ROUND($H1039*0.4,0),VLOOKUP($H1039,'Office of Allowances Appendix B'!$A$1:$E$266,4,FALSE))</f>
        <v>34</v>
      </c>
      <c r="Q1039" s="24">
        <f t="shared" si="69"/>
        <v>17</v>
      </c>
    </row>
    <row r="1040" spans="1:17" x14ac:dyDescent="0.3">
      <c r="A1040" t="s">
        <v>2109</v>
      </c>
      <c r="B1040" t="s">
        <v>2113</v>
      </c>
      <c r="C1040" t="s">
        <v>2114</v>
      </c>
      <c r="D1040" t="s">
        <v>113</v>
      </c>
      <c r="E1040" s="82">
        <v>45658</v>
      </c>
      <c r="F1040" s="82">
        <v>46022</v>
      </c>
      <c r="G1040">
        <v>198</v>
      </c>
      <c r="H1040">
        <v>84</v>
      </c>
      <c r="I1040">
        <f t="shared" si="67"/>
        <v>282</v>
      </c>
      <c r="J1040" s="71">
        <v>45658</v>
      </c>
      <c r="K1040">
        <v>2</v>
      </c>
      <c r="L1040">
        <v>11591</v>
      </c>
      <c r="N1040" s="24">
        <f>IF($H1040&gt;265,ROUND($H1040*0.15,0),VLOOKUP($H1040,'Office of Allowances Appendix B'!$A$1:$E$266,2,FALSE))</f>
        <v>13</v>
      </c>
      <c r="O1040" s="24">
        <f>IF($H1040&gt;265,ROUND($H1040*0.25,0),VLOOKUP($H1040,'Office of Allowances Appendix B'!$A$1:$E$266,3,FALSE))</f>
        <v>21</v>
      </c>
      <c r="P1040" s="24">
        <f>IF($H1040&gt;265,ROUND($H1040*0.4,0),VLOOKUP($H1040,'Office of Allowances Appendix B'!$A$1:$E$266,4,FALSE))</f>
        <v>33</v>
      </c>
      <c r="Q1040" s="24">
        <f t="shared" si="69"/>
        <v>17</v>
      </c>
    </row>
    <row r="1041" spans="1:17" x14ac:dyDescent="0.3">
      <c r="A1041" t="s">
        <v>2109</v>
      </c>
      <c r="B1041" t="s">
        <v>2115</v>
      </c>
      <c r="C1041" t="s">
        <v>2116</v>
      </c>
      <c r="D1041" t="s">
        <v>113</v>
      </c>
      <c r="E1041" s="82">
        <v>45658</v>
      </c>
      <c r="F1041" s="82">
        <v>46022</v>
      </c>
      <c r="G1041">
        <v>180</v>
      </c>
      <c r="H1041">
        <v>88</v>
      </c>
      <c r="I1041">
        <f t="shared" si="67"/>
        <v>268</v>
      </c>
      <c r="J1041" s="71">
        <v>45658</v>
      </c>
      <c r="K1041">
        <v>2</v>
      </c>
      <c r="L1041">
        <v>13930</v>
      </c>
      <c r="N1041" s="24">
        <f>IF($H1041&gt;265,ROUND($H1041*0.15,0),VLOOKUP($H1041,'Office of Allowances Appendix B'!$A$1:$E$266,2,FALSE))</f>
        <v>13</v>
      </c>
      <c r="O1041" s="24">
        <f>IF($H1041&gt;265,ROUND($H1041*0.25,0),VLOOKUP($H1041,'Office of Allowances Appendix B'!$A$1:$E$266,3,FALSE))</f>
        <v>22</v>
      </c>
      <c r="P1041" s="24">
        <f>IF($H1041&gt;265,ROUND($H1041*0.4,0),VLOOKUP($H1041,'Office of Allowances Appendix B'!$A$1:$E$266,4,FALSE))</f>
        <v>35</v>
      </c>
      <c r="Q1041" s="24">
        <f t="shared" si="69"/>
        <v>18</v>
      </c>
    </row>
    <row r="1042" spans="1:17" x14ac:dyDescent="0.3">
      <c r="A1042" t="s">
        <v>2109</v>
      </c>
      <c r="B1042" t="s">
        <v>2117</v>
      </c>
      <c r="C1042" t="s">
        <v>2118</v>
      </c>
      <c r="D1042" t="s">
        <v>113</v>
      </c>
      <c r="E1042" s="82">
        <v>45658</v>
      </c>
      <c r="F1042" s="82">
        <v>46022</v>
      </c>
      <c r="G1042">
        <v>124</v>
      </c>
      <c r="H1042">
        <v>103</v>
      </c>
      <c r="I1042">
        <f t="shared" si="67"/>
        <v>227</v>
      </c>
      <c r="J1042" s="71">
        <v>45658</v>
      </c>
      <c r="K1042">
        <v>2</v>
      </c>
      <c r="L1042">
        <v>11597</v>
      </c>
      <c r="N1042" s="24">
        <f>IF($H1042&gt;265,ROUND($H1042*0.15,0),VLOOKUP($H1042,'Office of Allowances Appendix B'!$A$1:$E$266,2,FALSE))</f>
        <v>15</v>
      </c>
      <c r="O1042" s="24">
        <f>IF($H1042&gt;265,ROUND($H1042*0.25,0),VLOOKUP($H1042,'Office of Allowances Appendix B'!$A$1:$E$266,3,FALSE))</f>
        <v>26</v>
      </c>
      <c r="P1042" s="24">
        <f>IF($H1042&gt;265,ROUND($H1042*0.4,0),VLOOKUP($H1042,'Office of Allowances Appendix B'!$A$1:$E$266,4,FALSE))</f>
        <v>41</v>
      </c>
      <c r="Q1042" s="24">
        <f t="shared" si="69"/>
        <v>21</v>
      </c>
    </row>
    <row r="1043" spans="1:17" x14ac:dyDescent="0.3">
      <c r="A1043" t="s">
        <v>2109</v>
      </c>
      <c r="B1043" t="s">
        <v>2119</v>
      </c>
      <c r="C1043" t="s">
        <v>2120</v>
      </c>
      <c r="D1043" t="s">
        <v>113</v>
      </c>
      <c r="E1043" s="82">
        <v>45658</v>
      </c>
      <c r="F1043" s="82">
        <v>46022</v>
      </c>
      <c r="G1043">
        <v>191</v>
      </c>
      <c r="H1043">
        <v>123</v>
      </c>
      <c r="I1043">
        <f t="shared" si="67"/>
        <v>314</v>
      </c>
      <c r="J1043" s="71">
        <v>45658</v>
      </c>
      <c r="K1043">
        <v>2</v>
      </c>
      <c r="L1043">
        <v>12309</v>
      </c>
      <c r="N1043" s="24">
        <f>IF($H1043&gt;265,ROUND($H1043*0.15,0),VLOOKUP($H1043,'Office of Allowances Appendix B'!$A$1:$E$266,2,FALSE))</f>
        <v>18</v>
      </c>
      <c r="O1043" s="24">
        <f>IF($H1043&gt;265,ROUND($H1043*0.25,0),VLOOKUP($H1043,'Office of Allowances Appendix B'!$A$1:$E$266,3,FALSE))</f>
        <v>31</v>
      </c>
      <c r="P1043" s="24">
        <f>IF($H1043&gt;265,ROUND($H1043*0.4,0),VLOOKUP($H1043,'Office of Allowances Appendix B'!$A$1:$E$266,4,FALSE))</f>
        <v>49</v>
      </c>
      <c r="Q1043" s="24">
        <f t="shared" si="69"/>
        <v>25</v>
      </c>
    </row>
    <row r="1044" spans="1:17" x14ac:dyDescent="0.3">
      <c r="A1044" t="s">
        <v>2109</v>
      </c>
      <c r="B1044" t="s">
        <v>2121</v>
      </c>
      <c r="C1044" t="s">
        <v>2122</v>
      </c>
      <c r="D1044" t="s">
        <v>113</v>
      </c>
      <c r="E1044" s="82">
        <v>45658</v>
      </c>
      <c r="F1044" s="82">
        <v>46022</v>
      </c>
      <c r="G1044">
        <v>88</v>
      </c>
      <c r="H1044">
        <v>90</v>
      </c>
      <c r="I1044">
        <f t="shared" si="67"/>
        <v>178</v>
      </c>
      <c r="J1044" s="71">
        <v>45658</v>
      </c>
      <c r="K1044">
        <v>2</v>
      </c>
      <c r="L1044">
        <v>11598</v>
      </c>
      <c r="N1044" s="24">
        <f>IF($H1044&gt;265,ROUND($H1044*0.15,0),VLOOKUP($H1044,'Office of Allowances Appendix B'!$A$1:$E$266,2,FALSE))</f>
        <v>14</v>
      </c>
      <c r="O1044" s="24">
        <f>IF($H1044&gt;265,ROUND($H1044*0.25,0),VLOOKUP($H1044,'Office of Allowances Appendix B'!$A$1:$E$266,3,FALSE))</f>
        <v>22</v>
      </c>
      <c r="P1044" s="24">
        <f>IF($H1044&gt;265,ROUND($H1044*0.4,0),VLOOKUP($H1044,'Office of Allowances Appendix B'!$A$1:$E$266,4,FALSE))</f>
        <v>36</v>
      </c>
      <c r="Q1044" s="24">
        <f t="shared" si="69"/>
        <v>18</v>
      </c>
    </row>
    <row r="1045" spans="1:17" x14ac:dyDescent="0.3">
      <c r="A1045" t="s">
        <v>2109</v>
      </c>
      <c r="B1045" t="s">
        <v>2123</v>
      </c>
      <c r="C1045" t="s">
        <v>2124</v>
      </c>
      <c r="D1045" t="s">
        <v>113</v>
      </c>
      <c r="E1045" s="82">
        <v>45658</v>
      </c>
      <c r="F1045" s="82">
        <v>46022</v>
      </c>
      <c r="G1045">
        <v>245</v>
      </c>
      <c r="H1045">
        <v>111</v>
      </c>
      <c r="I1045">
        <f t="shared" si="67"/>
        <v>356</v>
      </c>
      <c r="J1045" s="71">
        <v>45658</v>
      </c>
      <c r="K1045" t="s">
        <v>2125</v>
      </c>
      <c r="L1045">
        <v>10367</v>
      </c>
      <c r="N1045" s="24">
        <f>IF($H1045&gt;265,ROUND($H1045*0.15,0),VLOOKUP($H1045,'Office of Allowances Appendix B'!$A$1:$E$266,2,FALSE))</f>
        <v>17</v>
      </c>
      <c r="O1045" s="24">
        <f>IF($H1045&gt;265,ROUND($H1045*0.25,0),VLOOKUP($H1045,'Office of Allowances Appendix B'!$A$1:$E$266,3,FALSE))</f>
        <v>28</v>
      </c>
      <c r="P1045" s="24">
        <f>IF($H1045&gt;265,ROUND($H1045*0.4,0),VLOOKUP($H1045,'Office of Allowances Appendix B'!$A$1:$E$266,4,FALSE))</f>
        <v>44</v>
      </c>
      <c r="Q1045" s="24">
        <f t="shared" si="69"/>
        <v>22</v>
      </c>
    </row>
    <row r="1046" spans="1:17" x14ac:dyDescent="0.3">
      <c r="A1046" t="s">
        <v>2126</v>
      </c>
      <c r="B1046" t="s">
        <v>109</v>
      </c>
      <c r="C1046" t="s">
        <v>2127</v>
      </c>
      <c r="D1046" t="s">
        <v>113</v>
      </c>
      <c r="E1046" s="82">
        <v>45658</v>
      </c>
      <c r="F1046" s="82">
        <v>46022</v>
      </c>
      <c r="G1046">
        <v>235</v>
      </c>
      <c r="H1046">
        <v>98</v>
      </c>
      <c r="I1046">
        <f t="shared" si="67"/>
        <v>333</v>
      </c>
      <c r="J1046" s="71">
        <v>45505</v>
      </c>
      <c r="K1046">
        <v>2</v>
      </c>
      <c r="L1046">
        <v>11783</v>
      </c>
      <c r="N1046" s="24">
        <f>IF($H1046&gt;265,ROUND($H1046*0.15,0),VLOOKUP($H1046,'Office of Allowances Appendix B'!$A$1:$E$266,2,FALSE))</f>
        <v>15</v>
      </c>
      <c r="O1046" s="24">
        <f>IF($H1046&gt;265,ROUND($H1046*0.25,0),VLOOKUP($H1046,'Office of Allowances Appendix B'!$A$1:$E$266,3,FALSE))</f>
        <v>25</v>
      </c>
      <c r="P1046" s="24">
        <f>IF($H1046&gt;265,ROUND($H1046*0.4,0),VLOOKUP($H1046,'Office of Allowances Appendix B'!$A$1:$E$266,4,FALSE))</f>
        <v>39</v>
      </c>
      <c r="Q1046" s="24">
        <f t="shared" si="69"/>
        <v>19</v>
      </c>
    </row>
    <row r="1047" spans="1:17" x14ac:dyDescent="0.3">
      <c r="A1047" t="s">
        <v>2126</v>
      </c>
      <c r="B1047" t="s">
        <v>2128</v>
      </c>
      <c r="C1047" t="s">
        <v>2129</v>
      </c>
      <c r="D1047" t="s">
        <v>113</v>
      </c>
      <c r="E1047" s="82">
        <v>45658</v>
      </c>
      <c r="F1047" s="82">
        <v>46022</v>
      </c>
      <c r="G1047">
        <v>163</v>
      </c>
      <c r="H1047">
        <v>97</v>
      </c>
      <c r="I1047">
        <f t="shared" si="67"/>
        <v>260</v>
      </c>
      <c r="J1047" s="71">
        <v>44986</v>
      </c>
      <c r="K1047">
        <v>2</v>
      </c>
      <c r="L1047">
        <v>10215</v>
      </c>
      <c r="N1047" s="24">
        <f>IF($H1047&gt;265,ROUND($H1047*0.15,0),VLOOKUP($H1047,'Office of Allowances Appendix B'!$A$1:$E$266,2,FALSE))</f>
        <v>15</v>
      </c>
      <c r="O1047" s="24">
        <f>IF($H1047&gt;265,ROUND($H1047*0.25,0),VLOOKUP($H1047,'Office of Allowances Appendix B'!$A$1:$E$266,3,FALSE))</f>
        <v>24</v>
      </c>
      <c r="P1047" s="24">
        <f>IF($H1047&gt;265,ROUND($H1047*0.4,0),VLOOKUP($H1047,'Office of Allowances Appendix B'!$A$1:$E$266,4,FALSE))</f>
        <v>39</v>
      </c>
      <c r="Q1047" s="24">
        <f t="shared" si="69"/>
        <v>19</v>
      </c>
    </row>
    <row r="1048" spans="1:17" x14ac:dyDescent="0.3">
      <c r="A1048" t="s">
        <v>2126</v>
      </c>
      <c r="B1048" t="s">
        <v>2130</v>
      </c>
      <c r="C1048" t="s">
        <v>2131</v>
      </c>
      <c r="D1048" t="s">
        <v>113</v>
      </c>
      <c r="E1048" s="82">
        <v>45658</v>
      </c>
      <c r="F1048" s="82">
        <v>46022</v>
      </c>
      <c r="G1048">
        <v>230</v>
      </c>
      <c r="H1048">
        <v>119</v>
      </c>
      <c r="I1048">
        <f t="shared" si="67"/>
        <v>349</v>
      </c>
      <c r="J1048" s="71">
        <v>45505</v>
      </c>
      <c r="K1048">
        <v>2</v>
      </c>
      <c r="L1048">
        <v>10212</v>
      </c>
      <c r="N1048" s="24">
        <f>IF($H1048&gt;265,ROUND($H1048*0.15,0),VLOOKUP($H1048,'Office of Allowances Appendix B'!$A$1:$E$266,2,FALSE))</f>
        <v>18</v>
      </c>
      <c r="O1048" s="24">
        <f>IF($H1048&gt;265,ROUND($H1048*0.25,0),VLOOKUP($H1048,'Office of Allowances Appendix B'!$A$1:$E$266,3,FALSE))</f>
        <v>30</v>
      </c>
      <c r="P1048" s="24">
        <f>IF($H1048&gt;265,ROUND($H1048*0.4,0),VLOOKUP($H1048,'Office of Allowances Appendix B'!$A$1:$E$266,4,FALSE))</f>
        <v>48</v>
      </c>
      <c r="Q1048" s="24">
        <f t="shared" si="69"/>
        <v>23</v>
      </c>
    </row>
    <row r="1049" spans="1:17" x14ac:dyDescent="0.3">
      <c r="A1049" t="s">
        <v>2126</v>
      </c>
      <c r="B1049" t="s">
        <v>2132</v>
      </c>
      <c r="C1049" t="s">
        <v>2133</v>
      </c>
      <c r="D1049" t="s">
        <v>113</v>
      </c>
      <c r="E1049" s="82">
        <v>45658</v>
      </c>
      <c r="F1049" s="82">
        <v>46022</v>
      </c>
      <c r="G1049">
        <v>189</v>
      </c>
      <c r="H1049">
        <v>94</v>
      </c>
      <c r="I1049">
        <f t="shared" si="67"/>
        <v>283</v>
      </c>
      <c r="J1049" s="71">
        <v>38200</v>
      </c>
      <c r="K1049">
        <v>2</v>
      </c>
      <c r="L1049">
        <v>11547</v>
      </c>
      <c r="N1049" s="24">
        <f>IF($H1049&gt;265,ROUND($H1049*0.15,0),VLOOKUP($H1049,'Office of Allowances Appendix B'!$A$1:$E$266,2,FALSE))</f>
        <v>14</v>
      </c>
      <c r="O1049" s="24">
        <f>IF($H1049&gt;265,ROUND($H1049*0.25,0),VLOOKUP($H1049,'Office of Allowances Appendix B'!$A$1:$E$266,3,FALSE))</f>
        <v>24</v>
      </c>
      <c r="P1049" s="24">
        <f>IF($H1049&gt;265,ROUND($H1049*0.4,0),VLOOKUP($H1049,'Office of Allowances Appendix B'!$A$1:$E$266,4,FALSE))</f>
        <v>37</v>
      </c>
      <c r="Q1049" s="24">
        <f t="shared" si="69"/>
        <v>19</v>
      </c>
    </row>
    <row r="1050" spans="1:17" x14ac:dyDescent="0.3">
      <c r="A1050" t="s">
        <v>2126</v>
      </c>
      <c r="B1050" t="s">
        <v>2134</v>
      </c>
      <c r="C1050" t="s">
        <v>2135</v>
      </c>
      <c r="D1050" t="s">
        <v>113</v>
      </c>
      <c r="E1050" s="82">
        <v>45658</v>
      </c>
      <c r="F1050" s="82">
        <v>46022</v>
      </c>
      <c r="G1050">
        <v>158</v>
      </c>
      <c r="H1050">
        <v>102</v>
      </c>
      <c r="I1050">
        <f t="shared" si="67"/>
        <v>260</v>
      </c>
      <c r="J1050" s="71">
        <v>38200</v>
      </c>
      <c r="K1050">
        <v>2</v>
      </c>
      <c r="L1050">
        <v>12399</v>
      </c>
      <c r="N1050" s="24">
        <f>IF($H1050&gt;265,ROUND($H1050*0.15,0),VLOOKUP($H1050,'Office of Allowances Appendix B'!$A$1:$E$266,2,FALSE))</f>
        <v>15</v>
      </c>
      <c r="O1050" s="24">
        <f>IF($H1050&gt;265,ROUND($H1050*0.25,0),VLOOKUP($H1050,'Office of Allowances Appendix B'!$A$1:$E$266,3,FALSE))</f>
        <v>26</v>
      </c>
      <c r="P1050" s="24">
        <f>IF($H1050&gt;265,ROUND($H1050*0.4,0),VLOOKUP($H1050,'Office of Allowances Appendix B'!$A$1:$E$266,4,FALSE))</f>
        <v>41</v>
      </c>
      <c r="Q1050" s="24">
        <f t="shared" si="69"/>
        <v>20</v>
      </c>
    </row>
    <row r="1051" spans="1:17" x14ac:dyDescent="0.3">
      <c r="A1051" t="s">
        <v>2126</v>
      </c>
      <c r="B1051" t="s">
        <v>2136</v>
      </c>
      <c r="C1051" t="s">
        <v>2137</v>
      </c>
      <c r="D1051" t="s">
        <v>113</v>
      </c>
      <c r="E1051" s="82">
        <v>45658</v>
      </c>
      <c r="F1051" s="82">
        <v>46022</v>
      </c>
      <c r="G1051">
        <v>120</v>
      </c>
      <c r="H1051">
        <v>78</v>
      </c>
      <c r="I1051">
        <f t="shared" si="67"/>
        <v>198</v>
      </c>
      <c r="J1051" s="71">
        <v>45170</v>
      </c>
      <c r="K1051">
        <v>2</v>
      </c>
      <c r="L1051">
        <v>19985</v>
      </c>
      <c r="N1051" s="24">
        <f>IF($H1051&gt;265,ROUND($H1051*0.15,0),VLOOKUP($H1051,'Office of Allowances Appendix B'!$A$1:$E$266,2,FALSE))</f>
        <v>12</v>
      </c>
      <c r="O1051" s="24">
        <f>IF($H1051&gt;265,ROUND($H1051*0.25,0),VLOOKUP($H1051,'Office of Allowances Appendix B'!$A$1:$E$266,3,FALSE))</f>
        <v>20</v>
      </c>
      <c r="P1051" s="24">
        <f>IF($H1051&gt;265,ROUND($H1051*0.4,0),VLOOKUP($H1051,'Office of Allowances Appendix B'!$A$1:$E$266,4,FALSE))</f>
        <v>31</v>
      </c>
      <c r="Q1051" s="24">
        <f t="shared" si="69"/>
        <v>15</v>
      </c>
    </row>
    <row r="1052" spans="1:17" x14ac:dyDescent="0.3">
      <c r="A1052" t="s">
        <v>2126</v>
      </c>
      <c r="B1052" t="s">
        <v>2138</v>
      </c>
      <c r="C1052" t="s">
        <v>2139</v>
      </c>
      <c r="D1052" t="s">
        <v>113</v>
      </c>
      <c r="E1052" s="82">
        <v>45658</v>
      </c>
      <c r="F1052" s="82">
        <v>46022</v>
      </c>
      <c r="G1052">
        <v>344</v>
      </c>
      <c r="H1052">
        <v>173</v>
      </c>
      <c r="I1052">
        <f t="shared" si="67"/>
        <v>517</v>
      </c>
      <c r="J1052" s="71">
        <v>45597</v>
      </c>
      <c r="K1052">
        <v>2</v>
      </c>
      <c r="L1052">
        <v>10213</v>
      </c>
      <c r="N1052" s="24">
        <f>IF($H1052&gt;265,ROUND($H1052*0.15,0),VLOOKUP($H1052,'Office of Allowances Appendix B'!$A$1:$E$266,2,FALSE))</f>
        <v>26</v>
      </c>
      <c r="O1052" s="24">
        <f>IF($H1052&gt;265,ROUND($H1052*0.25,0),VLOOKUP($H1052,'Office of Allowances Appendix B'!$A$1:$E$266,3,FALSE))</f>
        <v>43</v>
      </c>
      <c r="P1052" s="24">
        <f>IF($H1052&gt;265,ROUND($H1052*0.4,0),VLOOKUP($H1052,'Office of Allowances Appendix B'!$A$1:$E$266,4,FALSE))</f>
        <v>69</v>
      </c>
      <c r="Q1052" s="24">
        <f t="shared" si="69"/>
        <v>35</v>
      </c>
    </row>
    <row r="1053" spans="1:17" x14ac:dyDescent="0.3">
      <c r="A1053" t="s">
        <v>2126</v>
      </c>
      <c r="B1053" t="s">
        <v>2140</v>
      </c>
      <c r="C1053" t="s">
        <v>2141</v>
      </c>
      <c r="D1053" t="s">
        <v>113</v>
      </c>
      <c r="E1053" s="82">
        <v>45658</v>
      </c>
      <c r="F1053" s="82">
        <v>46022</v>
      </c>
      <c r="G1053">
        <v>263</v>
      </c>
      <c r="H1053">
        <v>101</v>
      </c>
      <c r="I1053">
        <f t="shared" si="67"/>
        <v>364</v>
      </c>
      <c r="J1053" s="71">
        <v>45658</v>
      </c>
      <c r="K1053">
        <v>2</v>
      </c>
      <c r="L1053">
        <v>11545</v>
      </c>
      <c r="N1053" s="24">
        <f>IF($H1053&gt;265,ROUND($H1053*0.15,0),VLOOKUP($H1053,'Office of Allowances Appendix B'!$A$1:$E$266,2,FALSE))</f>
        <v>15</v>
      </c>
      <c r="O1053" s="24">
        <f>IF($H1053&gt;265,ROUND($H1053*0.25,0),VLOOKUP($H1053,'Office of Allowances Appendix B'!$A$1:$E$266,3,FALSE))</f>
        <v>25</v>
      </c>
      <c r="P1053" s="24">
        <f>IF($H1053&gt;265,ROUND($H1053*0.4,0),VLOOKUP($H1053,'Office of Allowances Appendix B'!$A$1:$E$266,4,FALSE))</f>
        <v>41</v>
      </c>
      <c r="Q1053" s="24">
        <f t="shared" si="69"/>
        <v>20</v>
      </c>
    </row>
    <row r="1054" spans="1:17" x14ac:dyDescent="0.3">
      <c r="A1054" t="s">
        <v>2142</v>
      </c>
      <c r="B1054" t="s">
        <v>109</v>
      </c>
      <c r="C1054" t="s">
        <v>2143</v>
      </c>
      <c r="D1054" t="s">
        <v>113</v>
      </c>
      <c r="E1054" s="82">
        <v>45658</v>
      </c>
      <c r="F1054" s="82">
        <v>46022</v>
      </c>
      <c r="G1054">
        <v>100</v>
      </c>
      <c r="H1054">
        <v>65</v>
      </c>
      <c r="I1054">
        <f t="shared" si="67"/>
        <v>165</v>
      </c>
      <c r="J1054" s="71">
        <v>45017</v>
      </c>
      <c r="L1054">
        <v>11784</v>
      </c>
      <c r="N1054" s="24">
        <f>IF($H1054&gt;265,ROUND($H1054*0.15,0),VLOOKUP($H1054,'Office of Allowances Appendix B'!$A$1:$E$266,2,FALSE))</f>
        <v>10</v>
      </c>
      <c r="O1054" s="24">
        <f>IF($H1054&gt;265,ROUND($H1054*0.25,0),VLOOKUP($H1054,'Office of Allowances Appendix B'!$A$1:$E$266,3,FALSE))</f>
        <v>16</v>
      </c>
      <c r="P1054" s="24">
        <f>IF($H1054&gt;265,ROUND($H1054*0.4,0),VLOOKUP($H1054,'Office of Allowances Appendix B'!$A$1:$E$266,4,FALSE))</f>
        <v>26</v>
      </c>
      <c r="Q1054" s="24">
        <f t="shared" si="69"/>
        <v>13</v>
      </c>
    </row>
    <row r="1055" spans="1:17" x14ac:dyDescent="0.3">
      <c r="A1055" t="s">
        <v>2142</v>
      </c>
      <c r="B1055" t="s">
        <v>2144</v>
      </c>
      <c r="C1055" t="s">
        <v>2145</v>
      </c>
      <c r="D1055" t="s">
        <v>113</v>
      </c>
      <c r="E1055" s="82">
        <v>45658</v>
      </c>
      <c r="F1055" s="82">
        <v>46022</v>
      </c>
      <c r="G1055">
        <v>115</v>
      </c>
      <c r="H1055">
        <v>110</v>
      </c>
      <c r="I1055">
        <f t="shared" si="67"/>
        <v>225</v>
      </c>
      <c r="J1055" s="71">
        <v>43617</v>
      </c>
      <c r="L1055">
        <v>10217</v>
      </c>
      <c r="N1055" s="24">
        <f>IF($H1055&gt;265,ROUND($H1055*0.15,0),VLOOKUP($H1055,'Office of Allowances Appendix B'!$A$1:$E$266,2,FALSE))</f>
        <v>17</v>
      </c>
      <c r="O1055" s="24">
        <f>IF($H1055&gt;265,ROUND($H1055*0.25,0),VLOOKUP($H1055,'Office of Allowances Appendix B'!$A$1:$E$266,3,FALSE))</f>
        <v>27</v>
      </c>
      <c r="P1055" s="24">
        <f>IF($H1055&gt;265,ROUND($H1055*0.4,0),VLOOKUP($H1055,'Office of Allowances Appendix B'!$A$1:$E$266,4,FALSE))</f>
        <v>44</v>
      </c>
      <c r="Q1055" s="24">
        <f t="shared" si="69"/>
        <v>22</v>
      </c>
    </row>
    <row r="1056" spans="1:17" x14ac:dyDescent="0.3">
      <c r="A1056" t="s">
        <v>2146</v>
      </c>
      <c r="B1056" t="s">
        <v>2147</v>
      </c>
      <c r="C1056" t="s">
        <v>2148</v>
      </c>
      <c r="D1056" t="s">
        <v>113</v>
      </c>
      <c r="E1056" s="82">
        <v>45658</v>
      </c>
      <c r="F1056" s="82">
        <v>45762</v>
      </c>
      <c r="G1056">
        <v>304</v>
      </c>
      <c r="H1056">
        <v>165</v>
      </c>
      <c r="I1056">
        <f t="shared" si="67"/>
        <v>469</v>
      </c>
      <c r="J1056" s="71">
        <v>42064</v>
      </c>
      <c r="L1056">
        <v>12562</v>
      </c>
      <c r="N1056" s="24">
        <f>IF($H1056&gt;265,ROUND($H1056*0.15,0),VLOOKUP($H1056,'Office of Allowances Appendix B'!$A$1:$E$266,2,FALSE))</f>
        <v>25</v>
      </c>
      <c r="O1056" s="24">
        <f>IF($H1056&gt;265,ROUND($H1056*0.25,0),VLOOKUP($H1056,'Office of Allowances Appendix B'!$A$1:$E$266,3,FALSE))</f>
        <v>41</v>
      </c>
      <c r="P1056" s="24">
        <f>IF($H1056&gt;265,ROUND($H1056*0.4,0),VLOOKUP($H1056,'Office of Allowances Appendix B'!$A$1:$E$266,4,FALSE))</f>
        <v>66</v>
      </c>
      <c r="Q1056" s="24">
        <f t="shared" si="69"/>
        <v>33</v>
      </c>
    </row>
    <row r="1057" spans="1:17" x14ac:dyDescent="0.3">
      <c r="A1057" t="s">
        <v>2146</v>
      </c>
      <c r="B1057" t="s">
        <v>2147</v>
      </c>
      <c r="C1057" t="s">
        <v>2148</v>
      </c>
      <c r="D1057" t="s">
        <v>140</v>
      </c>
      <c r="E1057" s="82">
        <v>45763</v>
      </c>
      <c r="F1057" s="82">
        <v>46022</v>
      </c>
      <c r="G1057">
        <v>231</v>
      </c>
      <c r="H1057">
        <v>157</v>
      </c>
      <c r="I1057">
        <f t="shared" si="67"/>
        <v>388</v>
      </c>
      <c r="J1057" s="71">
        <v>42064</v>
      </c>
      <c r="L1057">
        <v>12562</v>
      </c>
      <c r="N1057" s="24">
        <f>IF($H1057&gt;265,ROUND($H1057*0.15,0),VLOOKUP($H1057,'Office of Allowances Appendix B'!$A$1:$E$266,2,FALSE))</f>
        <v>24</v>
      </c>
      <c r="O1057" s="24">
        <f>IF($H1057&gt;265,ROUND($H1057*0.25,0),VLOOKUP($H1057,'Office of Allowances Appendix B'!$A$1:$E$266,3,FALSE))</f>
        <v>39</v>
      </c>
      <c r="P1057" s="24">
        <f>IF($H1057&gt;265,ROUND($H1057*0.4,0),VLOOKUP($H1057,'Office of Allowances Appendix B'!$A$1:$E$266,4,FALSE))</f>
        <v>63</v>
      </c>
      <c r="Q1057" s="24">
        <f t="shared" si="69"/>
        <v>31</v>
      </c>
    </row>
    <row r="1058" spans="1:17" x14ac:dyDescent="0.3">
      <c r="A1058" t="s">
        <v>2149</v>
      </c>
      <c r="B1058" t="s">
        <v>2150</v>
      </c>
      <c r="C1058" t="s">
        <v>2151</v>
      </c>
      <c r="D1058" t="s">
        <v>113</v>
      </c>
      <c r="E1058" s="82">
        <v>45658</v>
      </c>
      <c r="F1058" s="82">
        <v>46022</v>
      </c>
      <c r="G1058">
        <v>127</v>
      </c>
      <c r="H1058">
        <v>68</v>
      </c>
      <c r="I1058">
        <f t="shared" si="67"/>
        <v>195</v>
      </c>
      <c r="J1058" s="71">
        <v>45444</v>
      </c>
      <c r="L1058">
        <v>11070</v>
      </c>
      <c r="N1058" s="24">
        <f>IF($H1058&gt;265,ROUND($H1058*0.15,0),VLOOKUP($H1058,'Office of Allowances Appendix B'!$A$1:$E$266,2,FALSE))</f>
        <v>10</v>
      </c>
      <c r="O1058" s="24">
        <f>IF($H1058&gt;265,ROUND($H1058*0.25,0),VLOOKUP($H1058,'Office of Allowances Appendix B'!$A$1:$E$266,3,FALSE))</f>
        <v>17</v>
      </c>
      <c r="P1058" s="24">
        <f>IF($H1058&gt;265,ROUND($H1058*0.4,0),VLOOKUP($H1058,'Office of Allowances Appendix B'!$A$1:$E$266,4,FALSE))</f>
        <v>27</v>
      </c>
      <c r="Q1058" s="24">
        <f t="shared" si="69"/>
        <v>14</v>
      </c>
    </row>
    <row r="1059" spans="1:17" x14ac:dyDescent="0.3">
      <c r="A1059" t="s">
        <v>2152</v>
      </c>
      <c r="B1059" t="s">
        <v>109</v>
      </c>
      <c r="C1059" t="s">
        <v>2153</v>
      </c>
      <c r="D1059" t="s">
        <v>113</v>
      </c>
      <c r="E1059" s="82">
        <v>45658</v>
      </c>
      <c r="F1059" s="82">
        <v>46022</v>
      </c>
      <c r="G1059">
        <v>69</v>
      </c>
      <c r="H1059">
        <v>43</v>
      </c>
      <c r="I1059">
        <f t="shared" ref="I1059:I1124" si="70">G1059+H1059</f>
        <v>112</v>
      </c>
      <c r="J1059" s="71">
        <v>43525</v>
      </c>
      <c r="K1059">
        <v>18</v>
      </c>
      <c r="L1059">
        <v>11853</v>
      </c>
      <c r="N1059" s="24">
        <f>IF($H1059&gt;265,ROUND($H1059*0.15,0),VLOOKUP($H1059,'Office of Allowances Appendix B'!$A$1:$E$266,2,FALSE))</f>
        <v>6</v>
      </c>
      <c r="O1059" s="24">
        <f>IF($H1059&gt;265,ROUND($H1059*0.25,0),VLOOKUP($H1059,'Office of Allowances Appendix B'!$A$1:$E$266,3,FALSE))</f>
        <v>11</v>
      </c>
      <c r="P1059" s="24">
        <f>IF($H1059&gt;265,ROUND($H1059*0.4,0),VLOOKUP($H1059,'Office of Allowances Appendix B'!$A$1:$E$266,4,FALSE))</f>
        <v>17</v>
      </c>
      <c r="Q1059" s="24">
        <f t="shared" si="69"/>
        <v>9</v>
      </c>
    </row>
    <row r="1060" spans="1:17" x14ac:dyDescent="0.3">
      <c r="A1060" t="s">
        <v>2152</v>
      </c>
      <c r="B1060" t="s">
        <v>2154</v>
      </c>
      <c r="C1060" t="s">
        <v>2155</v>
      </c>
      <c r="D1060" t="s">
        <v>113</v>
      </c>
      <c r="E1060" s="82">
        <v>45658</v>
      </c>
      <c r="F1060" s="82">
        <v>46022</v>
      </c>
      <c r="G1060">
        <v>172</v>
      </c>
      <c r="H1060">
        <v>73</v>
      </c>
      <c r="I1060">
        <f t="shared" si="70"/>
        <v>245</v>
      </c>
      <c r="J1060" s="71">
        <v>43525</v>
      </c>
      <c r="K1060">
        <v>18</v>
      </c>
      <c r="L1060">
        <v>12232</v>
      </c>
      <c r="N1060" s="24">
        <f>IF($H1060&gt;265,ROUND($H1060*0.15,0),VLOOKUP($H1060,'Office of Allowances Appendix B'!$A$1:$E$266,2,FALSE))</f>
        <v>11</v>
      </c>
      <c r="O1060" s="24">
        <f>IF($H1060&gt;265,ROUND($H1060*0.25,0),VLOOKUP($H1060,'Office of Allowances Appendix B'!$A$1:$E$266,3,FALSE))</f>
        <v>18</v>
      </c>
      <c r="P1060" s="24">
        <f>IF($H1060&gt;265,ROUND($H1060*0.4,0),VLOOKUP($H1060,'Office of Allowances Appendix B'!$A$1:$E$266,4,FALSE))</f>
        <v>29</v>
      </c>
      <c r="Q1060" s="24">
        <f t="shared" si="69"/>
        <v>15</v>
      </c>
    </row>
    <row r="1061" spans="1:17" x14ac:dyDescent="0.3">
      <c r="A1061" t="s">
        <v>2152</v>
      </c>
      <c r="B1061" t="s">
        <v>2156</v>
      </c>
      <c r="C1061" t="s">
        <v>2157</v>
      </c>
      <c r="D1061" t="s">
        <v>113</v>
      </c>
      <c r="E1061" s="82">
        <v>45658</v>
      </c>
      <c r="F1061" s="82">
        <v>46022</v>
      </c>
      <c r="G1061">
        <v>113</v>
      </c>
      <c r="H1061">
        <v>63</v>
      </c>
      <c r="I1061">
        <f t="shared" si="70"/>
        <v>176</v>
      </c>
      <c r="J1061" s="71">
        <v>41671</v>
      </c>
      <c r="K1061">
        <v>18</v>
      </c>
      <c r="L1061">
        <v>15002</v>
      </c>
      <c r="N1061" s="24">
        <f>IF($H1061&gt;265,ROUND($H1061*0.15,0),VLOOKUP($H1061,'Office of Allowances Appendix B'!$A$1:$E$266,2,FALSE))</f>
        <v>9</v>
      </c>
      <c r="O1061" s="24">
        <f>IF($H1061&gt;265,ROUND($H1061*0.25,0),VLOOKUP($H1061,'Office of Allowances Appendix B'!$A$1:$E$266,3,FALSE))</f>
        <v>16</v>
      </c>
      <c r="P1061" s="24">
        <f>IF($H1061&gt;265,ROUND($H1061*0.4,0),VLOOKUP($H1061,'Office of Allowances Appendix B'!$A$1:$E$266,4,FALSE))</f>
        <v>25</v>
      </c>
      <c r="Q1061" s="24">
        <f t="shared" ref="Q1061" si="71">H1061-SUM(N1061:P1061)</f>
        <v>13</v>
      </c>
    </row>
    <row r="1062" spans="1:17" x14ac:dyDescent="0.3">
      <c r="A1062" t="s">
        <v>2152</v>
      </c>
      <c r="B1062" t="s">
        <v>2158</v>
      </c>
      <c r="C1062" t="s">
        <v>2159</v>
      </c>
      <c r="D1062" t="s">
        <v>113</v>
      </c>
      <c r="E1062" s="82">
        <v>45658</v>
      </c>
      <c r="F1062" s="82">
        <v>46022</v>
      </c>
      <c r="G1062">
        <v>69</v>
      </c>
      <c r="H1062">
        <v>43</v>
      </c>
      <c r="I1062">
        <f t="shared" si="70"/>
        <v>112</v>
      </c>
      <c r="J1062" s="71">
        <v>43525</v>
      </c>
      <c r="K1062">
        <v>18</v>
      </c>
      <c r="L1062">
        <v>15000</v>
      </c>
      <c r="N1062" s="24">
        <f>IF($H1062&gt;265,ROUND($H1062*0.15,0),VLOOKUP($H1062,'Office of Allowances Appendix B'!$A$1:$E$266,2,FALSE))</f>
        <v>6</v>
      </c>
      <c r="O1062" s="24">
        <f>IF($H1062&gt;265,ROUND($H1062*0.25,0),VLOOKUP($H1062,'Office of Allowances Appendix B'!$A$1:$E$266,3,FALSE))</f>
        <v>11</v>
      </c>
      <c r="P1062" s="24">
        <f>IF($H1062&gt;265,ROUND($H1062*0.4,0),VLOOKUP($H1062,'Office of Allowances Appendix B'!$A$1:$E$266,4,FALSE))</f>
        <v>17</v>
      </c>
      <c r="Q1062" s="24">
        <f t="shared" si="69"/>
        <v>9</v>
      </c>
    </row>
    <row r="1063" spans="1:17" x14ac:dyDescent="0.3">
      <c r="A1063" t="s">
        <v>2152</v>
      </c>
      <c r="B1063" t="s">
        <v>2160</v>
      </c>
      <c r="C1063" t="s">
        <v>2161</v>
      </c>
      <c r="D1063" t="s">
        <v>113</v>
      </c>
      <c r="E1063" s="82">
        <v>45658</v>
      </c>
      <c r="F1063" s="82">
        <v>46022</v>
      </c>
      <c r="G1063">
        <v>120</v>
      </c>
      <c r="H1063">
        <v>62</v>
      </c>
      <c r="I1063">
        <f t="shared" si="70"/>
        <v>182</v>
      </c>
      <c r="J1063" s="71">
        <v>43525</v>
      </c>
      <c r="K1063">
        <v>18</v>
      </c>
      <c r="L1063">
        <v>13912</v>
      </c>
      <c r="N1063" s="24">
        <f>IF($H1063&gt;265,ROUND($H1063*0.15,0),VLOOKUP($H1063,'Office of Allowances Appendix B'!$A$1:$E$266,2,FALSE))</f>
        <v>9</v>
      </c>
      <c r="O1063" s="24">
        <f>IF($H1063&gt;265,ROUND($H1063*0.25,0),VLOOKUP($H1063,'Office of Allowances Appendix B'!$A$1:$E$266,3,FALSE))</f>
        <v>16</v>
      </c>
      <c r="P1063" s="24">
        <f>IF($H1063&gt;265,ROUND($H1063*0.4,0),VLOOKUP($H1063,'Office of Allowances Appendix B'!$A$1:$E$266,4,FALSE))</f>
        <v>25</v>
      </c>
      <c r="Q1063" s="24">
        <f t="shared" si="69"/>
        <v>12</v>
      </c>
    </row>
    <row r="1064" spans="1:17" x14ac:dyDescent="0.3">
      <c r="A1064" t="s">
        <v>2152</v>
      </c>
      <c r="B1064" t="s">
        <v>2162</v>
      </c>
      <c r="C1064" t="s">
        <v>2163</v>
      </c>
      <c r="D1064" t="s">
        <v>113</v>
      </c>
      <c r="E1064" s="82">
        <v>45658</v>
      </c>
      <c r="F1064" s="82">
        <v>46022</v>
      </c>
      <c r="G1064">
        <v>250</v>
      </c>
      <c r="H1064">
        <v>70</v>
      </c>
      <c r="I1064">
        <f t="shared" si="70"/>
        <v>320</v>
      </c>
      <c r="J1064" s="71">
        <v>45474</v>
      </c>
      <c r="K1064">
        <v>18</v>
      </c>
      <c r="L1064">
        <v>10423</v>
      </c>
      <c r="N1064" s="24">
        <f>IF($H1064&gt;265,ROUND($H1064*0.15,0),VLOOKUP($H1064,'Office of Allowances Appendix B'!$A$1:$E$266,2,FALSE))</f>
        <v>11</v>
      </c>
      <c r="O1064" s="24">
        <f>IF($H1064&gt;265,ROUND($H1064*0.25,0),VLOOKUP($H1064,'Office of Allowances Appendix B'!$A$1:$E$266,3,FALSE))</f>
        <v>17</v>
      </c>
      <c r="P1064" s="24">
        <f>IF($H1064&gt;265,ROUND($H1064*0.4,0),VLOOKUP($H1064,'Office of Allowances Appendix B'!$A$1:$E$266,4,FALSE))</f>
        <v>28</v>
      </c>
      <c r="Q1064" s="24">
        <f t="shared" si="69"/>
        <v>14</v>
      </c>
    </row>
    <row r="1065" spans="1:17" x14ac:dyDescent="0.3">
      <c r="A1065" t="s">
        <v>2152</v>
      </c>
      <c r="B1065" t="s">
        <v>2164</v>
      </c>
      <c r="C1065" t="s">
        <v>2165</v>
      </c>
      <c r="D1065" t="s">
        <v>113</v>
      </c>
      <c r="E1065" s="82">
        <v>45658</v>
      </c>
      <c r="F1065" s="82">
        <v>46022</v>
      </c>
      <c r="G1065">
        <v>71</v>
      </c>
      <c r="H1065">
        <v>75</v>
      </c>
      <c r="I1065">
        <f t="shared" si="70"/>
        <v>146</v>
      </c>
      <c r="J1065" s="71">
        <v>41640</v>
      </c>
      <c r="K1065">
        <v>18</v>
      </c>
      <c r="L1065">
        <v>15003</v>
      </c>
      <c r="N1065" s="24">
        <f>IF($H1065&gt;265,ROUND($H1065*0.15,0),VLOOKUP($H1065,'Office of Allowances Appendix B'!$A$1:$E$266,2,FALSE))</f>
        <v>11</v>
      </c>
      <c r="O1065" s="24">
        <f>IF($H1065&gt;265,ROUND($H1065*0.25,0),VLOOKUP($H1065,'Office of Allowances Appendix B'!$A$1:$E$266,3,FALSE))</f>
        <v>19</v>
      </c>
      <c r="P1065" s="24">
        <f>IF($H1065&gt;265,ROUND($H1065*0.4,0),VLOOKUP($H1065,'Office of Allowances Appendix B'!$A$1:$E$266,4,FALSE))</f>
        <v>30</v>
      </c>
      <c r="Q1065" s="24">
        <f t="shared" si="69"/>
        <v>15</v>
      </c>
    </row>
    <row r="1066" spans="1:17" x14ac:dyDescent="0.3">
      <c r="A1066" t="s">
        <v>2152</v>
      </c>
      <c r="B1066" t="s">
        <v>2166</v>
      </c>
      <c r="C1066" t="s">
        <v>2167</v>
      </c>
      <c r="D1066" t="s">
        <v>113</v>
      </c>
      <c r="E1066" s="82">
        <v>45658</v>
      </c>
      <c r="F1066" s="82">
        <v>46022</v>
      </c>
      <c r="G1066">
        <v>100</v>
      </c>
      <c r="H1066">
        <v>59</v>
      </c>
      <c r="I1066">
        <f t="shared" si="70"/>
        <v>159</v>
      </c>
      <c r="J1066" s="71">
        <v>43525</v>
      </c>
      <c r="K1066">
        <v>18</v>
      </c>
      <c r="L1066">
        <v>15004</v>
      </c>
      <c r="N1066" s="24">
        <f>IF($H1066&gt;265,ROUND($H1066*0.15,0),VLOOKUP($H1066,'Office of Allowances Appendix B'!$A$1:$E$266,2,FALSE))</f>
        <v>9</v>
      </c>
      <c r="O1066" s="24">
        <f>IF($H1066&gt;265,ROUND($H1066*0.25,0),VLOOKUP($H1066,'Office of Allowances Appendix B'!$A$1:$E$266,3,FALSE))</f>
        <v>15</v>
      </c>
      <c r="P1066" s="24">
        <f>IF($H1066&gt;265,ROUND($H1066*0.4,0),VLOOKUP($H1066,'Office of Allowances Appendix B'!$A$1:$E$266,4,FALSE))</f>
        <v>24</v>
      </c>
      <c r="Q1066" s="24">
        <f t="shared" si="69"/>
        <v>11</v>
      </c>
    </row>
    <row r="1067" spans="1:17" x14ac:dyDescent="0.3">
      <c r="A1067" t="s">
        <v>2168</v>
      </c>
      <c r="B1067" t="s">
        <v>109</v>
      </c>
      <c r="C1067" t="s">
        <v>2169</v>
      </c>
      <c r="D1067" t="s">
        <v>113</v>
      </c>
      <c r="E1067" s="82">
        <v>45658</v>
      </c>
      <c r="F1067" s="82">
        <v>46022</v>
      </c>
      <c r="G1067">
        <v>140</v>
      </c>
      <c r="H1067">
        <v>97</v>
      </c>
      <c r="I1067">
        <f t="shared" si="70"/>
        <v>237</v>
      </c>
      <c r="J1067" s="71">
        <v>39569</v>
      </c>
      <c r="L1067">
        <v>11785</v>
      </c>
      <c r="N1067" s="24">
        <f>IF($H1067&gt;265,ROUND($H1067*0.15,0),VLOOKUP($H1067,'Office of Allowances Appendix B'!$A$1:$E$266,2,FALSE))</f>
        <v>15</v>
      </c>
      <c r="O1067" s="24">
        <f>IF($H1067&gt;265,ROUND($H1067*0.25,0),VLOOKUP($H1067,'Office of Allowances Appendix B'!$A$1:$E$266,3,FALSE))</f>
        <v>24</v>
      </c>
      <c r="P1067" s="24">
        <f>IF($H1067&gt;265,ROUND($H1067*0.4,0),VLOOKUP($H1067,'Office of Allowances Appendix B'!$A$1:$E$266,4,FALSE))</f>
        <v>39</v>
      </c>
      <c r="Q1067" s="24">
        <f t="shared" si="69"/>
        <v>19</v>
      </c>
    </row>
    <row r="1068" spans="1:17" x14ac:dyDescent="0.3">
      <c r="A1068" t="s">
        <v>2168</v>
      </c>
      <c r="B1068" t="s">
        <v>2170</v>
      </c>
      <c r="C1068" t="s">
        <v>2171</v>
      </c>
      <c r="D1068" t="s">
        <v>113</v>
      </c>
      <c r="E1068" s="82">
        <v>45658</v>
      </c>
      <c r="F1068" s="82">
        <v>46022</v>
      </c>
      <c r="G1068">
        <v>152</v>
      </c>
      <c r="H1068">
        <v>95</v>
      </c>
      <c r="I1068">
        <f t="shared" si="70"/>
        <v>247</v>
      </c>
      <c r="J1068" s="71">
        <v>39569</v>
      </c>
      <c r="L1068">
        <v>12625</v>
      </c>
      <c r="N1068" s="24">
        <f>IF($H1068&gt;265,ROUND($H1068*0.15,0),VLOOKUP($H1068,'Office of Allowances Appendix B'!$A$1:$E$266,2,FALSE))</f>
        <v>14</v>
      </c>
      <c r="O1068" s="24">
        <f>IF($H1068&gt;265,ROUND($H1068*0.25,0),VLOOKUP($H1068,'Office of Allowances Appendix B'!$A$1:$E$266,3,FALSE))</f>
        <v>24</v>
      </c>
      <c r="P1068" s="24">
        <f>IF($H1068&gt;265,ROUND($H1068*0.4,0),VLOOKUP($H1068,'Office of Allowances Appendix B'!$A$1:$E$266,4,FALSE))</f>
        <v>38</v>
      </c>
      <c r="Q1068" s="24">
        <f t="shared" si="69"/>
        <v>19</v>
      </c>
    </row>
    <row r="1069" spans="1:17" x14ac:dyDescent="0.3">
      <c r="A1069" t="s">
        <v>2168</v>
      </c>
      <c r="B1069" t="s">
        <v>2172</v>
      </c>
      <c r="C1069" t="s">
        <v>2173</v>
      </c>
      <c r="D1069" t="s">
        <v>113</v>
      </c>
      <c r="E1069" s="82">
        <v>45658</v>
      </c>
      <c r="F1069" s="82">
        <v>46022</v>
      </c>
      <c r="G1069">
        <v>243</v>
      </c>
      <c r="H1069">
        <v>76</v>
      </c>
      <c r="I1069">
        <f t="shared" si="70"/>
        <v>319</v>
      </c>
      <c r="J1069" s="71">
        <v>45597</v>
      </c>
      <c r="L1069">
        <v>10218</v>
      </c>
      <c r="N1069" s="24">
        <f>IF($H1069&gt;265,ROUND($H1069*0.15,0),VLOOKUP($H1069,'Office of Allowances Appendix B'!$A$1:$E$266,2,FALSE))</f>
        <v>11</v>
      </c>
      <c r="O1069" s="24">
        <f>IF($H1069&gt;265,ROUND($H1069*0.25,0),VLOOKUP($H1069,'Office of Allowances Appendix B'!$A$1:$E$266,3,FALSE))</f>
        <v>19</v>
      </c>
      <c r="P1069" s="24">
        <f>IF($H1069&gt;265,ROUND($H1069*0.4,0),VLOOKUP($H1069,'Office of Allowances Appendix B'!$A$1:$E$266,4,FALSE))</f>
        <v>31</v>
      </c>
      <c r="Q1069" s="24">
        <f t="shared" ref="Q1069:Q1136" si="72">H1069-SUM(N1069:P1069)</f>
        <v>15</v>
      </c>
    </row>
    <row r="1070" spans="1:17" x14ac:dyDescent="0.3">
      <c r="A1070" t="s">
        <v>2174</v>
      </c>
      <c r="B1070" t="s">
        <v>109</v>
      </c>
      <c r="C1070" t="s">
        <v>2175</v>
      </c>
      <c r="D1070" t="s">
        <v>113</v>
      </c>
      <c r="E1070" s="82">
        <v>45658</v>
      </c>
      <c r="F1070" s="82">
        <v>46022</v>
      </c>
      <c r="G1070">
        <v>328</v>
      </c>
      <c r="H1070">
        <v>149</v>
      </c>
      <c r="I1070">
        <f t="shared" si="70"/>
        <v>477</v>
      </c>
      <c r="J1070" s="71">
        <v>45078</v>
      </c>
      <c r="L1070">
        <v>11885</v>
      </c>
      <c r="N1070" s="24">
        <f>IF($H1070&gt;265,ROUND($H1070*0.15,0),VLOOKUP($H1070,'Office of Allowances Appendix B'!$A$1:$E$266,2,FALSE))</f>
        <v>22</v>
      </c>
      <c r="O1070" s="24">
        <f>IF($H1070&gt;265,ROUND($H1070*0.25,0),VLOOKUP($H1070,'Office of Allowances Appendix B'!$A$1:$E$266,3,FALSE))</f>
        <v>37</v>
      </c>
      <c r="P1070" s="24">
        <f>IF($H1070&gt;265,ROUND($H1070*0.4,0),VLOOKUP($H1070,'Office of Allowances Appendix B'!$A$1:$E$266,4,FALSE))</f>
        <v>60</v>
      </c>
      <c r="Q1070" s="24">
        <f t="shared" si="72"/>
        <v>30</v>
      </c>
    </row>
    <row r="1071" spans="1:17" x14ac:dyDescent="0.3">
      <c r="A1071" t="s">
        <v>2174</v>
      </c>
      <c r="B1071" t="s">
        <v>2176</v>
      </c>
      <c r="C1071" t="s">
        <v>2177</v>
      </c>
      <c r="D1071" t="s">
        <v>113</v>
      </c>
      <c r="E1071" s="82">
        <v>45658</v>
      </c>
      <c r="F1071" s="82">
        <v>46022</v>
      </c>
      <c r="G1071">
        <v>328</v>
      </c>
      <c r="H1071">
        <v>149</v>
      </c>
      <c r="I1071">
        <f t="shared" si="70"/>
        <v>477</v>
      </c>
      <c r="J1071" s="71">
        <v>45078</v>
      </c>
      <c r="L1071">
        <v>10368</v>
      </c>
      <c r="N1071" s="24">
        <f>IF($H1071&gt;265,ROUND($H1071*0.15,0),VLOOKUP($H1071,'Office of Allowances Appendix B'!$A$1:$E$266,2,FALSE))</f>
        <v>22</v>
      </c>
      <c r="O1071" s="24">
        <f>IF($H1071&gt;265,ROUND($H1071*0.25,0),VLOOKUP($H1071,'Office of Allowances Appendix B'!$A$1:$E$266,3,FALSE))</f>
        <v>37</v>
      </c>
      <c r="P1071" s="24">
        <f>IF($H1071&gt;265,ROUND($H1071*0.4,0),VLOOKUP($H1071,'Office of Allowances Appendix B'!$A$1:$E$266,4,FALSE))</f>
        <v>60</v>
      </c>
      <c r="Q1071" s="24">
        <f t="shared" si="72"/>
        <v>30</v>
      </c>
    </row>
    <row r="1072" spans="1:17" x14ac:dyDescent="0.3">
      <c r="A1072" t="s">
        <v>2174</v>
      </c>
      <c r="B1072" t="s">
        <v>2178</v>
      </c>
      <c r="C1072" t="s">
        <v>2179</v>
      </c>
      <c r="D1072" t="s">
        <v>113</v>
      </c>
      <c r="E1072" s="82">
        <v>45658</v>
      </c>
      <c r="F1072" s="82">
        <v>46022</v>
      </c>
      <c r="G1072">
        <v>383</v>
      </c>
      <c r="H1072">
        <v>173</v>
      </c>
      <c r="I1072">
        <f t="shared" si="70"/>
        <v>556</v>
      </c>
      <c r="J1072" s="71">
        <v>44986</v>
      </c>
      <c r="L1072">
        <v>10369</v>
      </c>
      <c r="N1072" s="24">
        <f>IF($H1072&gt;265,ROUND($H1072*0.15,0),VLOOKUP($H1072,'Office of Allowances Appendix B'!$A$1:$E$266,2,FALSE))</f>
        <v>26</v>
      </c>
      <c r="O1072" s="24">
        <f>IF($H1072&gt;265,ROUND($H1072*0.25,0),VLOOKUP($H1072,'Office of Allowances Appendix B'!$A$1:$E$266,3,FALSE))</f>
        <v>43</v>
      </c>
      <c r="P1072" s="24">
        <f>IF($H1072&gt;265,ROUND($H1072*0.4,0),VLOOKUP($H1072,'Office of Allowances Appendix B'!$A$1:$E$266,4,FALSE))</f>
        <v>69</v>
      </c>
      <c r="Q1072" s="24">
        <f t="shared" si="72"/>
        <v>35</v>
      </c>
    </row>
    <row r="1073" spans="1:17" x14ac:dyDescent="0.3">
      <c r="A1073" t="s">
        <v>2180</v>
      </c>
      <c r="B1073" t="s">
        <v>109</v>
      </c>
      <c r="C1073" t="s">
        <v>2181</v>
      </c>
      <c r="D1073" t="s">
        <v>113</v>
      </c>
      <c r="E1073" s="82">
        <v>45658</v>
      </c>
      <c r="F1073" s="82">
        <v>46022</v>
      </c>
      <c r="G1073">
        <v>252</v>
      </c>
      <c r="H1073">
        <v>108</v>
      </c>
      <c r="I1073">
        <f t="shared" si="70"/>
        <v>360</v>
      </c>
      <c r="J1073" s="71">
        <v>45474</v>
      </c>
      <c r="L1073">
        <v>11886</v>
      </c>
      <c r="N1073" s="24">
        <f>IF($H1073&gt;265,ROUND($H1073*0.15,0),VLOOKUP($H1073,'Office of Allowances Appendix B'!$A$1:$E$266,2,FALSE))</f>
        <v>16</v>
      </c>
      <c r="O1073" s="24">
        <f>IF($H1073&gt;265,ROUND($H1073*0.25,0),VLOOKUP($H1073,'Office of Allowances Appendix B'!$A$1:$E$266,3,FALSE))</f>
        <v>27</v>
      </c>
      <c r="P1073" s="24">
        <f>IF($H1073&gt;265,ROUND($H1073*0.4,0),VLOOKUP($H1073,'Office of Allowances Appendix B'!$A$1:$E$266,4,FALSE))</f>
        <v>43</v>
      </c>
      <c r="Q1073" s="24">
        <f t="shared" si="72"/>
        <v>22</v>
      </c>
    </row>
    <row r="1074" spans="1:17" x14ac:dyDescent="0.3">
      <c r="A1074" t="s">
        <v>2180</v>
      </c>
      <c r="B1074" t="s">
        <v>2182</v>
      </c>
      <c r="C1074" t="s">
        <v>2183</v>
      </c>
      <c r="D1074" t="s">
        <v>113</v>
      </c>
      <c r="E1074" s="82">
        <v>45658</v>
      </c>
      <c r="F1074" s="82">
        <v>46022</v>
      </c>
      <c r="G1074">
        <v>187</v>
      </c>
      <c r="H1074">
        <v>99</v>
      </c>
      <c r="I1074">
        <f t="shared" si="70"/>
        <v>286</v>
      </c>
      <c r="J1074" s="71">
        <v>45689</v>
      </c>
      <c r="L1074">
        <v>10220</v>
      </c>
      <c r="N1074" s="24">
        <f>IF($H1074&gt;265,ROUND($H1074*0.15,0),VLOOKUP($H1074,'Office of Allowances Appendix B'!$A$1:$E$266,2,FALSE))</f>
        <v>15</v>
      </c>
      <c r="O1074" s="24">
        <f>IF($H1074&gt;265,ROUND($H1074*0.25,0),VLOOKUP($H1074,'Office of Allowances Appendix B'!$A$1:$E$266,3,FALSE))</f>
        <v>25</v>
      </c>
      <c r="P1074" s="24">
        <f>IF($H1074&gt;265,ROUND($H1074*0.4,0),VLOOKUP($H1074,'Office of Allowances Appendix B'!$A$1:$E$266,4,FALSE))</f>
        <v>40</v>
      </c>
      <c r="Q1074" s="24">
        <f t="shared" si="72"/>
        <v>19</v>
      </c>
    </row>
    <row r="1075" spans="1:17" x14ac:dyDescent="0.3">
      <c r="A1075" t="s">
        <v>2180</v>
      </c>
      <c r="B1075" t="s">
        <v>2184</v>
      </c>
      <c r="C1075" t="s">
        <v>2185</v>
      </c>
      <c r="D1075" t="s">
        <v>113</v>
      </c>
      <c r="E1075" s="82">
        <v>45658</v>
      </c>
      <c r="F1075" s="82">
        <v>46022</v>
      </c>
      <c r="G1075">
        <v>156</v>
      </c>
      <c r="H1075">
        <v>68</v>
      </c>
      <c r="I1075">
        <f t="shared" si="70"/>
        <v>224</v>
      </c>
      <c r="J1075" s="71">
        <v>45689</v>
      </c>
      <c r="L1075">
        <v>10221</v>
      </c>
      <c r="N1075" s="24">
        <f>IF($H1075&gt;265,ROUND($H1075*0.15,0),VLOOKUP($H1075,'Office of Allowances Appendix B'!$A$1:$E$266,2,FALSE))</f>
        <v>10</v>
      </c>
      <c r="O1075" s="24">
        <f>IF($H1075&gt;265,ROUND($H1075*0.25,0),VLOOKUP($H1075,'Office of Allowances Appendix B'!$A$1:$E$266,3,FALSE))</f>
        <v>17</v>
      </c>
      <c r="P1075" s="24">
        <f>IF($H1075&gt;265,ROUND($H1075*0.4,0),VLOOKUP($H1075,'Office of Allowances Appendix B'!$A$1:$E$266,4,FALSE))</f>
        <v>27</v>
      </c>
      <c r="Q1075" s="24">
        <f t="shared" si="72"/>
        <v>14</v>
      </c>
    </row>
    <row r="1076" spans="1:17" x14ac:dyDescent="0.3">
      <c r="A1076" t="s">
        <v>2180</v>
      </c>
      <c r="B1076" t="s">
        <v>2186</v>
      </c>
      <c r="C1076" t="s">
        <v>2187</v>
      </c>
      <c r="D1076" t="s">
        <v>113</v>
      </c>
      <c r="E1076" s="82">
        <v>45658</v>
      </c>
      <c r="F1076" s="82">
        <v>46022</v>
      </c>
      <c r="G1076">
        <v>186</v>
      </c>
      <c r="H1076">
        <v>88</v>
      </c>
      <c r="I1076">
        <f t="shared" si="70"/>
        <v>274</v>
      </c>
      <c r="J1076" s="71">
        <v>45689</v>
      </c>
      <c r="L1076">
        <v>10969</v>
      </c>
      <c r="N1076" s="24">
        <f>IF($H1076&gt;265,ROUND($H1076*0.15,0),VLOOKUP($H1076,'Office of Allowances Appendix B'!$A$1:$E$266,2,FALSE))</f>
        <v>13</v>
      </c>
      <c r="O1076" s="24">
        <f>IF($H1076&gt;265,ROUND($H1076*0.25,0),VLOOKUP($H1076,'Office of Allowances Appendix B'!$A$1:$E$266,3,FALSE))</f>
        <v>22</v>
      </c>
      <c r="P1076" s="24">
        <f>IF($H1076&gt;265,ROUND($H1076*0.4,0),VLOOKUP($H1076,'Office of Allowances Appendix B'!$A$1:$E$266,4,FALSE))</f>
        <v>35</v>
      </c>
      <c r="Q1076" s="24">
        <f t="shared" si="72"/>
        <v>18</v>
      </c>
    </row>
    <row r="1077" spans="1:17" x14ac:dyDescent="0.3">
      <c r="A1077" t="s">
        <v>2180</v>
      </c>
      <c r="B1077" t="s">
        <v>2188</v>
      </c>
      <c r="C1077" t="s">
        <v>2189</v>
      </c>
      <c r="D1077" t="s">
        <v>113</v>
      </c>
      <c r="E1077" s="82">
        <v>45658</v>
      </c>
      <c r="F1077" s="82">
        <v>46022</v>
      </c>
      <c r="G1077">
        <v>249</v>
      </c>
      <c r="H1077">
        <v>129</v>
      </c>
      <c r="I1077">
        <f t="shared" si="70"/>
        <v>378</v>
      </c>
      <c r="J1077" s="71">
        <v>45689</v>
      </c>
      <c r="K1077">
        <v>67</v>
      </c>
      <c r="L1077">
        <v>10499</v>
      </c>
      <c r="N1077" s="24">
        <f>IF($H1077&gt;265,ROUND($H1077*0.15,0),VLOOKUP($H1077,'Office of Allowances Appendix B'!$A$1:$E$266,2,FALSE))</f>
        <v>19</v>
      </c>
      <c r="O1077" s="24">
        <f>IF($H1077&gt;265,ROUND($H1077*0.25,0),VLOOKUP($H1077,'Office of Allowances Appendix B'!$A$1:$E$266,3,FALSE))</f>
        <v>32</v>
      </c>
      <c r="P1077" s="24">
        <f>IF($H1077&gt;265,ROUND($H1077*0.4,0),VLOOKUP($H1077,'Office of Allowances Appendix B'!$A$1:$E$266,4,FALSE))</f>
        <v>52</v>
      </c>
      <c r="Q1077" s="24">
        <f t="shared" si="72"/>
        <v>26</v>
      </c>
    </row>
    <row r="1078" spans="1:17" x14ac:dyDescent="0.3">
      <c r="A1078" t="s">
        <v>2180</v>
      </c>
      <c r="B1078" t="s">
        <v>2190</v>
      </c>
      <c r="C1078" t="s">
        <v>2191</v>
      </c>
      <c r="D1078" t="s">
        <v>113</v>
      </c>
      <c r="E1078" s="82">
        <v>45658</v>
      </c>
      <c r="F1078" s="82">
        <v>46022</v>
      </c>
      <c r="G1078">
        <v>162</v>
      </c>
      <c r="H1078">
        <v>80</v>
      </c>
      <c r="I1078">
        <f t="shared" si="70"/>
        <v>242</v>
      </c>
      <c r="J1078" s="71">
        <v>45689</v>
      </c>
      <c r="L1078">
        <v>12420</v>
      </c>
      <c r="N1078" s="24">
        <f>IF($H1078&gt;265,ROUND($H1078*0.15,0),VLOOKUP($H1078,'Office of Allowances Appendix B'!$A$1:$E$266,2,FALSE))</f>
        <v>12</v>
      </c>
      <c r="O1078" s="24">
        <f>IF($H1078&gt;265,ROUND($H1078*0.25,0),VLOOKUP($H1078,'Office of Allowances Appendix B'!$A$1:$E$266,3,FALSE))</f>
        <v>20</v>
      </c>
      <c r="P1078" s="24">
        <f>IF($H1078&gt;265,ROUND($H1078*0.4,0),VLOOKUP($H1078,'Office of Allowances Appendix B'!$A$1:$E$266,4,FALSE))</f>
        <v>32</v>
      </c>
      <c r="Q1078" s="24">
        <f t="shared" si="72"/>
        <v>16</v>
      </c>
    </row>
    <row r="1079" spans="1:17" x14ac:dyDescent="0.3">
      <c r="A1079" t="s">
        <v>2180</v>
      </c>
      <c r="B1079" t="s">
        <v>2192</v>
      </c>
      <c r="C1079" t="s">
        <v>2193</v>
      </c>
      <c r="D1079" t="s">
        <v>113</v>
      </c>
      <c r="E1079" s="82">
        <v>45658</v>
      </c>
      <c r="F1079" s="82">
        <v>46022</v>
      </c>
      <c r="G1079">
        <v>212</v>
      </c>
      <c r="H1079">
        <v>118</v>
      </c>
      <c r="I1079">
        <f t="shared" si="70"/>
        <v>330</v>
      </c>
      <c r="J1079" s="71">
        <v>45689</v>
      </c>
      <c r="L1079">
        <v>10504</v>
      </c>
      <c r="N1079" s="24">
        <f>IF($H1079&gt;265,ROUND($H1079*0.15,0),VLOOKUP($H1079,'Office of Allowances Appendix B'!$A$1:$E$266,2,FALSE))</f>
        <v>18</v>
      </c>
      <c r="O1079" s="24">
        <f>IF($H1079&gt;265,ROUND($H1079*0.25,0),VLOOKUP($H1079,'Office of Allowances Appendix B'!$A$1:$E$266,3,FALSE))</f>
        <v>30</v>
      </c>
      <c r="P1079" s="24">
        <f>IF($H1079&gt;265,ROUND($H1079*0.4,0),VLOOKUP($H1079,'Office of Allowances Appendix B'!$A$1:$E$266,4,FALSE))</f>
        <v>47</v>
      </c>
      <c r="Q1079" s="24">
        <f t="shared" si="72"/>
        <v>23</v>
      </c>
    </row>
    <row r="1080" spans="1:17" x14ac:dyDescent="0.3">
      <c r="A1080" t="s">
        <v>2180</v>
      </c>
      <c r="B1080" t="s">
        <v>2194</v>
      </c>
      <c r="C1080" t="s">
        <v>2195</v>
      </c>
      <c r="D1080" t="s">
        <v>113</v>
      </c>
      <c r="E1080" s="82">
        <v>45658</v>
      </c>
      <c r="F1080" s="82">
        <v>46022</v>
      </c>
      <c r="G1080">
        <v>144</v>
      </c>
      <c r="H1080">
        <v>97</v>
      </c>
      <c r="I1080">
        <f t="shared" si="70"/>
        <v>241</v>
      </c>
      <c r="J1080" s="71">
        <v>45689</v>
      </c>
      <c r="L1080">
        <v>10506</v>
      </c>
      <c r="N1080" s="24">
        <f>IF($H1080&gt;265,ROUND($H1080*0.15,0),VLOOKUP($H1080,'Office of Allowances Appendix B'!$A$1:$E$266,2,FALSE))</f>
        <v>15</v>
      </c>
      <c r="O1080" s="24">
        <f>IF($H1080&gt;265,ROUND($H1080*0.25,0),VLOOKUP($H1080,'Office of Allowances Appendix B'!$A$1:$E$266,3,FALSE))</f>
        <v>24</v>
      </c>
      <c r="P1080" s="24">
        <f>IF($H1080&gt;265,ROUND($H1080*0.4,0),VLOOKUP($H1080,'Office of Allowances Appendix B'!$A$1:$E$266,4,FALSE))</f>
        <v>39</v>
      </c>
      <c r="Q1080" s="24">
        <f t="shared" si="72"/>
        <v>19</v>
      </c>
    </row>
    <row r="1081" spans="1:17" x14ac:dyDescent="0.3">
      <c r="A1081" t="s">
        <v>2180</v>
      </c>
      <c r="B1081" t="s">
        <v>2196</v>
      </c>
      <c r="C1081" t="s">
        <v>2197</v>
      </c>
      <c r="D1081" t="s">
        <v>113</v>
      </c>
      <c r="E1081" s="82">
        <v>45658</v>
      </c>
      <c r="F1081" s="82">
        <v>46022</v>
      </c>
      <c r="G1081">
        <v>350</v>
      </c>
      <c r="H1081">
        <v>171</v>
      </c>
      <c r="I1081">
        <f t="shared" si="70"/>
        <v>521</v>
      </c>
      <c r="J1081" s="71">
        <v>45689</v>
      </c>
      <c r="K1081">
        <v>13</v>
      </c>
      <c r="L1081">
        <v>11576</v>
      </c>
      <c r="N1081" s="24">
        <f>IF($H1081&gt;265,ROUND($H1081*0.15,0),VLOOKUP($H1081,'Office of Allowances Appendix B'!$A$1:$E$266,2,FALSE))</f>
        <v>26</v>
      </c>
      <c r="O1081" s="24">
        <f>IF($H1081&gt;265,ROUND($H1081*0.25,0),VLOOKUP($H1081,'Office of Allowances Appendix B'!$A$1:$E$266,3,FALSE))</f>
        <v>43</v>
      </c>
      <c r="P1081" s="24">
        <f>IF($H1081&gt;265,ROUND($H1081*0.4,0),VLOOKUP($H1081,'Office of Allowances Appendix B'!$A$1:$E$266,4,FALSE))</f>
        <v>68</v>
      </c>
      <c r="Q1081" s="24">
        <f t="shared" si="72"/>
        <v>34</v>
      </c>
    </row>
    <row r="1082" spans="1:17" x14ac:dyDescent="0.3">
      <c r="A1082" t="s">
        <v>2180</v>
      </c>
      <c r="B1082" t="s">
        <v>2198</v>
      </c>
      <c r="C1082" t="s">
        <v>2199</v>
      </c>
      <c r="E1082" s="82">
        <v>45658</v>
      </c>
      <c r="F1082" s="82">
        <v>45838</v>
      </c>
      <c r="G1082">
        <v>250</v>
      </c>
      <c r="H1082">
        <v>116</v>
      </c>
      <c r="I1082">
        <f t="shared" si="70"/>
        <v>366</v>
      </c>
      <c r="J1082" s="71">
        <v>45689</v>
      </c>
      <c r="L1082">
        <v>10222</v>
      </c>
      <c r="N1082" s="24">
        <f>IF($H1082&gt;265,ROUND($H1082*0.15,0),VLOOKUP($H1082,'Office of Allowances Appendix B'!$A$1:$E$266,2,FALSE))</f>
        <v>17</v>
      </c>
      <c r="O1082" s="24">
        <f>IF($H1082&gt;265,ROUND($H1082*0.25,0),VLOOKUP($H1082,'Office of Allowances Appendix B'!$A$1:$E$266,3,FALSE))</f>
        <v>29</v>
      </c>
      <c r="P1082" s="24">
        <f>IF($H1082&gt;265,ROUND($H1082*0.4,0),VLOOKUP($H1082,'Office of Allowances Appendix B'!$A$1:$E$266,4,FALSE))</f>
        <v>47</v>
      </c>
      <c r="Q1082" s="24">
        <f t="shared" si="72"/>
        <v>23</v>
      </c>
    </row>
    <row r="1083" spans="1:17" x14ac:dyDescent="0.3">
      <c r="A1083" t="s">
        <v>2180</v>
      </c>
      <c r="B1083" t="s">
        <v>2198</v>
      </c>
      <c r="C1083" t="s">
        <v>2199</v>
      </c>
      <c r="D1083" t="s">
        <v>113</v>
      </c>
      <c r="E1083" s="82">
        <v>45839</v>
      </c>
      <c r="F1083" s="82">
        <v>45900</v>
      </c>
      <c r="G1083">
        <v>607</v>
      </c>
      <c r="H1083">
        <v>152</v>
      </c>
      <c r="I1083">
        <f t="shared" si="70"/>
        <v>759</v>
      </c>
      <c r="J1083" s="71">
        <v>45689</v>
      </c>
      <c r="L1083">
        <v>10222</v>
      </c>
      <c r="N1083" s="24">
        <f>IF($H1083&gt;265,ROUND($H1083*0.15,0),VLOOKUP($H1083,'Office of Allowances Appendix B'!$A$1:$E$266,2,FALSE))</f>
        <v>23</v>
      </c>
      <c r="O1083" s="24">
        <f>IF($H1083&gt;265,ROUND($H1083*0.25,0),VLOOKUP($H1083,'Office of Allowances Appendix B'!$A$1:$E$266,3,FALSE))</f>
        <v>38</v>
      </c>
      <c r="P1083" s="24">
        <f>IF($H1083&gt;265,ROUND($H1083*0.4,0),VLOOKUP($H1083,'Office of Allowances Appendix B'!$A$1:$E$266,4,FALSE))</f>
        <v>61</v>
      </c>
      <c r="Q1083" s="24">
        <f t="shared" si="72"/>
        <v>30</v>
      </c>
    </row>
    <row r="1084" spans="1:17" x14ac:dyDescent="0.3">
      <c r="A1084" t="s">
        <v>2180</v>
      </c>
      <c r="B1084" t="s">
        <v>2198</v>
      </c>
      <c r="C1084" t="s">
        <v>2199</v>
      </c>
      <c r="D1084" t="s">
        <v>140</v>
      </c>
      <c r="E1084" s="82">
        <v>45901</v>
      </c>
      <c r="F1084" s="82">
        <v>46022</v>
      </c>
      <c r="G1084">
        <v>250</v>
      </c>
      <c r="H1084">
        <v>116</v>
      </c>
      <c r="I1084">
        <f t="shared" si="70"/>
        <v>366</v>
      </c>
      <c r="J1084" s="71">
        <v>45689</v>
      </c>
      <c r="L1084">
        <v>10222</v>
      </c>
      <c r="N1084" s="24">
        <f>IF($H1084&gt;265,ROUND($H1084*0.15,0),VLOOKUP($H1084,'Office of Allowances Appendix B'!$A$1:$E$266,2,FALSE))</f>
        <v>17</v>
      </c>
      <c r="O1084" s="24">
        <f>IF($H1084&gt;265,ROUND($H1084*0.25,0),VLOOKUP($H1084,'Office of Allowances Appendix B'!$A$1:$E$266,3,FALSE))</f>
        <v>29</v>
      </c>
      <c r="P1084" s="24">
        <f>IF($H1084&gt;265,ROUND($H1084*0.4,0),VLOOKUP($H1084,'Office of Allowances Appendix B'!$A$1:$E$266,4,FALSE))</f>
        <v>47</v>
      </c>
      <c r="Q1084" s="24">
        <f t="shared" si="72"/>
        <v>23</v>
      </c>
    </row>
    <row r="1085" spans="1:17" x14ac:dyDescent="0.3">
      <c r="A1085" t="s">
        <v>2180</v>
      </c>
      <c r="B1085" t="s">
        <v>2200</v>
      </c>
      <c r="C1085" t="s">
        <v>2201</v>
      </c>
      <c r="D1085" t="s">
        <v>113</v>
      </c>
      <c r="E1085" s="82">
        <v>45658</v>
      </c>
      <c r="F1085" s="82">
        <v>46022</v>
      </c>
      <c r="G1085">
        <v>162</v>
      </c>
      <c r="H1085">
        <v>84</v>
      </c>
      <c r="I1085">
        <f t="shared" si="70"/>
        <v>246</v>
      </c>
      <c r="J1085" s="71">
        <v>45689</v>
      </c>
      <c r="L1085">
        <v>10976</v>
      </c>
      <c r="N1085" s="24">
        <f>IF($H1085&gt;265,ROUND($H1085*0.15,0),VLOOKUP($H1085,'Office of Allowances Appendix B'!$A$1:$E$266,2,FALSE))</f>
        <v>13</v>
      </c>
      <c r="O1085" s="24">
        <f>IF($H1085&gt;265,ROUND($H1085*0.25,0),VLOOKUP($H1085,'Office of Allowances Appendix B'!$A$1:$E$266,3,FALSE))</f>
        <v>21</v>
      </c>
      <c r="P1085" s="24">
        <f>IF($H1085&gt;265,ROUND($H1085*0.4,0),VLOOKUP($H1085,'Office of Allowances Appendix B'!$A$1:$E$266,4,FALSE))</f>
        <v>33</v>
      </c>
      <c r="Q1085" s="24">
        <f t="shared" si="72"/>
        <v>17</v>
      </c>
    </row>
    <row r="1086" spans="1:17" x14ac:dyDescent="0.3">
      <c r="A1086" t="s">
        <v>2180</v>
      </c>
      <c r="B1086" t="s">
        <v>2202</v>
      </c>
      <c r="C1086" t="s">
        <v>2203</v>
      </c>
      <c r="D1086" t="s">
        <v>113</v>
      </c>
      <c r="E1086" s="82">
        <v>45658</v>
      </c>
      <c r="F1086" s="82">
        <v>46022</v>
      </c>
      <c r="G1086">
        <v>164</v>
      </c>
      <c r="H1086">
        <v>117</v>
      </c>
      <c r="I1086">
        <f t="shared" si="70"/>
        <v>281</v>
      </c>
      <c r="J1086" s="71">
        <v>45689</v>
      </c>
      <c r="L1086">
        <v>11550</v>
      </c>
      <c r="N1086" s="24">
        <f>IF($H1086&gt;265,ROUND($H1086*0.15,0),VLOOKUP($H1086,'Office of Allowances Appendix B'!$A$1:$E$266,2,FALSE))</f>
        <v>18</v>
      </c>
      <c r="O1086" s="24">
        <f>IF($H1086&gt;265,ROUND($H1086*0.25,0),VLOOKUP($H1086,'Office of Allowances Appendix B'!$A$1:$E$266,3,FALSE))</f>
        <v>29</v>
      </c>
      <c r="P1086" s="24">
        <f>IF($H1086&gt;265,ROUND($H1086*0.4,0),VLOOKUP($H1086,'Office of Allowances Appendix B'!$A$1:$E$266,4,FALSE))</f>
        <v>47</v>
      </c>
      <c r="Q1086" s="24">
        <f t="shared" si="72"/>
        <v>23</v>
      </c>
    </row>
    <row r="1087" spans="1:17" x14ac:dyDescent="0.3">
      <c r="A1087" t="s">
        <v>2180</v>
      </c>
      <c r="B1087" t="s">
        <v>2204</v>
      </c>
      <c r="C1087" t="s">
        <v>2205</v>
      </c>
      <c r="D1087" t="s">
        <v>113</v>
      </c>
      <c r="E1087" s="82">
        <v>45658</v>
      </c>
      <c r="F1087" s="82">
        <v>46022</v>
      </c>
      <c r="G1087">
        <v>231</v>
      </c>
      <c r="H1087">
        <v>114</v>
      </c>
      <c r="I1087">
        <f t="shared" si="70"/>
        <v>345</v>
      </c>
      <c r="J1087" s="71">
        <v>45689</v>
      </c>
      <c r="L1087">
        <v>10223</v>
      </c>
      <c r="N1087" s="24">
        <f>IF($H1087&gt;265,ROUND($H1087*0.15,0),VLOOKUP($H1087,'Office of Allowances Appendix B'!$A$1:$E$266,2,FALSE))</f>
        <v>17</v>
      </c>
      <c r="O1087" s="24">
        <f>IF($H1087&gt;265,ROUND($H1087*0.25,0),VLOOKUP($H1087,'Office of Allowances Appendix B'!$A$1:$E$266,3,FALSE))</f>
        <v>29</v>
      </c>
      <c r="P1087" s="24">
        <f>IF($H1087&gt;265,ROUND($H1087*0.4,0),VLOOKUP($H1087,'Office of Allowances Appendix B'!$A$1:$E$266,4,FALSE))</f>
        <v>45</v>
      </c>
      <c r="Q1087" s="24">
        <f t="shared" si="72"/>
        <v>23</v>
      </c>
    </row>
    <row r="1088" spans="1:17" x14ac:dyDescent="0.3">
      <c r="A1088" t="s">
        <v>2180</v>
      </c>
      <c r="B1088" t="s">
        <v>2206</v>
      </c>
      <c r="C1088" t="s">
        <v>2207</v>
      </c>
      <c r="D1088" t="s">
        <v>113</v>
      </c>
      <c r="E1088" s="82">
        <v>45658</v>
      </c>
      <c r="F1088" s="82">
        <v>46022</v>
      </c>
      <c r="G1088">
        <v>187</v>
      </c>
      <c r="H1088">
        <v>108</v>
      </c>
      <c r="I1088">
        <f t="shared" si="70"/>
        <v>295</v>
      </c>
      <c r="J1088" s="71">
        <v>45689</v>
      </c>
      <c r="L1088">
        <v>11553</v>
      </c>
      <c r="N1088" s="24">
        <f>IF($H1088&gt;265,ROUND($H1088*0.15,0),VLOOKUP($H1088,'Office of Allowances Appendix B'!$A$1:$E$266,2,FALSE))</f>
        <v>16</v>
      </c>
      <c r="O1088" s="24">
        <f>IF($H1088&gt;265,ROUND($H1088*0.25,0),VLOOKUP($H1088,'Office of Allowances Appendix B'!$A$1:$E$266,3,FALSE))</f>
        <v>27</v>
      </c>
      <c r="P1088" s="24">
        <f>IF($H1088&gt;265,ROUND($H1088*0.4,0),VLOOKUP($H1088,'Office of Allowances Appendix B'!$A$1:$E$266,4,FALSE))</f>
        <v>43</v>
      </c>
      <c r="Q1088" s="24">
        <f t="shared" si="72"/>
        <v>22</v>
      </c>
    </row>
    <row r="1089" spans="1:17" x14ac:dyDescent="0.3">
      <c r="A1089" t="s">
        <v>2180</v>
      </c>
      <c r="B1089" t="s">
        <v>2208</v>
      </c>
      <c r="C1089" t="s">
        <v>2209</v>
      </c>
      <c r="D1089" t="s">
        <v>113</v>
      </c>
      <c r="E1089" s="82">
        <v>45658</v>
      </c>
      <c r="F1089" s="82">
        <v>46022</v>
      </c>
      <c r="G1089">
        <v>146</v>
      </c>
      <c r="H1089">
        <v>88</v>
      </c>
      <c r="I1089">
        <f t="shared" si="70"/>
        <v>234</v>
      </c>
      <c r="J1089" s="71">
        <v>45689</v>
      </c>
      <c r="L1089">
        <v>11555</v>
      </c>
      <c r="N1089" s="24">
        <f>IF($H1089&gt;265,ROUND($H1089*0.15,0),VLOOKUP($H1089,'Office of Allowances Appendix B'!$A$1:$E$266,2,FALSE))</f>
        <v>13</v>
      </c>
      <c r="O1089" s="24">
        <f>IF($H1089&gt;265,ROUND($H1089*0.25,0),VLOOKUP($H1089,'Office of Allowances Appendix B'!$A$1:$E$266,3,FALSE))</f>
        <v>22</v>
      </c>
      <c r="P1089" s="24">
        <f>IF($H1089&gt;265,ROUND($H1089*0.4,0),VLOOKUP($H1089,'Office of Allowances Appendix B'!$A$1:$E$266,4,FALSE))</f>
        <v>35</v>
      </c>
      <c r="Q1089" s="24">
        <f t="shared" si="72"/>
        <v>18</v>
      </c>
    </row>
    <row r="1090" spans="1:17" x14ac:dyDescent="0.3">
      <c r="A1090" t="s">
        <v>2180</v>
      </c>
      <c r="B1090" t="s">
        <v>2210</v>
      </c>
      <c r="C1090" t="s">
        <v>2211</v>
      </c>
      <c r="D1090" t="s">
        <v>113</v>
      </c>
      <c r="E1090" s="82">
        <v>45658</v>
      </c>
      <c r="F1090" s="82">
        <v>46022</v>
      </c>
      <c r="G1090">
        <v>164</v>
      </c>
      <c r="H1090">
        <v>117</v>
      </c>
      <c r="I1090">
        <f t="shared" si="70"/>
        <v>281</v>
      </c>
      <c r="J1090" s="71">
        <v>45689</v>
      </c>
      <c r="L1090">
        <v>11580</v>
      </c>
      <c r="N1090" s="24">
        <f>IF($H1090&gt;265,ROUND($H1090*0.15,0),VLOOKUP($H1090,'Office of Allowances Appendix B'!$A$1:$E$266,2,FALSE))</f>
        <v>18</v>
      </c>
      <c r="O1090" s="24">
        <f>IF($H1090&gt;265,ROUND($H1090*0.25,0),VLOOKUP($H1090,'Office of Allowances Appendix B'!$A$1:$E$266,3,FALSE))</f>
        <v>29</v>
      </c>
      <c r="P1090" s="24">
        <f>IF($H1090&gt;265,ROUND($H1090*0.4,0),VLOOKUP($H1090,'Office of Allowances Appendix B'!$A$1:$E$266,4,FALSE))</f>
        <v>47</v>
      </c>
      <c r="Q1090" s="24">
        <f t="shared" si="72"/>
        <v>23</v>
      </c>
    </row>
    <row r="1091" spans="1:17" x14ac:dyDescent="0.3">
      <c r="A1091" t="s">
        <v>2180</v>
      </c>
      <c r="B1091" t="s">
        <v>2212</v>
      </c>
      <c r="C1091" t="s">
        <v>2213</v>
      </c>
      <c r="D1091" t="s">
        <v>113</v>
      </c>
      <c r="E1091" s="82">
        <v>45658</v>
      </c>
      <c r="F1091" s="82">
        <v>46022</v>
      </c>
      <c r="G1091">
        <v>209</v>
      </c>
      <c r="H1091">
        <v>122</v>
      </c>
      <c r="I1091">
        <f t="shared" si="70"/>
        <v>331</v>
      </c>
      <c r="J1091" s="71">
        <v>45689</v>
      </c>
      <c r="L1091">
        <v>12422</v>
      </c>
      <c r="N1091" s="24">
        <f>IF($H1091&gt;265,ROUND($H1091*0.15,0),VLOOKUP($H1091,'Office of Allowances Appendix B'!$A$1:$E$266,2,FALSE))</f>
        <v>18</v>
      </c>
      <c r="O1091" s="24">
        <f>IF($H1091&gt;265,ROUND($H1091*0.25,0),VLOOKUP($H1091,'Office of Allowances Appendix B'!$A$1:$E$266,3,FALSE))</f>
        <v>31</v>
      </c>
      <c r="P1091" s="24">
        <f>IF($H1091&gt;265,ROUND($H1091*0.4,0),VLOOKUP($H1091,'Office of Allowances Appendix B'!$A$1:$E$266,4,FALSE))</f>
        <v>49</v>
      </c>
      <c r="Q1091" s="24">
        <f t="shared" si="72"/>
        <v>24</v>
      </c>
    </row>
    <row r="1092" spans="1:17" x14ac:dyDescent="0.3">
      <c r="A1092" t="s">
        <v>2180</v>
      </c>
      <c r="B1092" t="s">
        <v>2214</v>
      </c>
      <c r="C1092" t="s">
        <v>2215</v>
      </c>
      <c r="D1092" t="s">
        <v>113</v>
      </c>
      <c r="E1092" s="82">
        <v>45658</v>
      </c>
      <c r="F1092" s="82">
        <v>46022</v>
      </c>
      <c r="G1092">
        <v>350</v>
      </c>
      <c r="H1092">
        <v>171</v>
      </c>
      <c r="I1092">
        <f t="shared" si="70"/>
        <v>521</v>
      </c>
      <c r="J1092" s="71">
        <v>45689</v>
      </c>
      <c r="K1092">
        <v>13</v>
      </c>
      <c r="L1092">
        <v>10219</v>
      </c>
      <c r="N1092" s="24">
        <f>IF($H1092&gt;265,ROUND($H1092*0.15,0),VLOOKUP($H1092,'Office of Allowances Appendix B'!$A$1:$E$266,2,FALSE))</f>
        <v>26</v>
      </c>
      <c r="O1092" s="24">
        <f>IF($H1092&gt;265,ROUND($H1092*0.25,0),VLOOKUP($H1092,'Office of Allowances Appendix B'!$A$1:$E$266,3,FALSE))</f>
        <v>43</v>
      </c>
      <c r="P1092" s="24">
        <f>IF($H1092&gt;265,ROUND($H1092*0.4,0),VLOOKUP($H1092,'Office of Allowances Appendix B'!$A$1:$E$266,4,FALSE))</f>
        <v>68</v>
      </c>
      <c r="Q1092" s="24">
        <f t="shared" si="72"/>
        <v>34</v>
      </c>
    </row>
    <row r="1093" spans="1:17" x14ac:dyDescent="0.3">
      <c r="A1093" t="s">
        <v>2180</v>
      </c>
      <c r="B1093" t="s">
        <v>2216</v>
      </c>
      <c r="C1093" t="s">
        <v>2217</v>
      </c>
      <c r="D1093" t="s">
        <v>113</v>
      </c>
      <c r="E1093" s="82">
        <v>45658</v>
      </c>
      <c r="F1093" s="82">
        <v>46022</v>
      </c>
      <c r="G1093">
        <v>136</v>
      </c>
      <c r="H1093">
        <v>95</v>
      </c>
      <c r="I1093">
        <f t="shared" si="70"/>
        <v>231</v>
      </c>
      <c r="J1093" s="71">
        <v>45689</v>
      </c>
      <c r="L1093">
        <v>12124</v>
      </c>
      <c r="N1093" s="24">
        <f>IF($H1093&gt;265,ROUND($H1093*0.15,0),VLOOKUP($H1093,'Office of Allowances Appendix B'!$A$1:$E$266,2,FALSE))</f>
        <v>14</v>
      </c>
      <c r="O1093" s="24">
        <f>IF($H1093&gt;265,ROUND($H1093*0.25,0),VLOOKUP($H1093,'Office of Allowances Appendix B'!$A$1:$E$266,3,FALSE))</f>
        <v>24</v>
      </c>
      <c r="P1093" s="24">
        <f>IF($H1093&gt;265,ROUND($H1093*0.4,0),VLOOKUP($H1093,'Office of Allowances Appendix B'!$A$1:$E$266,4,FALSE))</f>
        <v>38</v>
      </c>
      <c r="Q1093" s="24">
        <f t="shared" si="72"/>
        <v>19</v>
      </c>
    </row>
    <row r="1094" spans="1:17" x14ac:dyDescent="0.3">
      <c r="A1094" t="s">
        <v>2180</v>
      </c>
      <c r="B1094" t="s">
        <v>2218</v>
      </c>
      <c r="C1094" t="s">
        <v>2219</v>
      </c>
      <c r="D1094" t="s">
        <v>113</v>
      </c>
      <c r="E1094" s="82">
        <v>45658</v>
      </c>
      <c r="F1094" s="82">
        <v>46022</v>
      </c>
      <c r="G1094">
        <v>226</v>
      </c>
      <c r="H1094">
        <v>120</v>
      </c>
      <c r="I1094">
        <f t="shared" si="70"/>
        <v>346</v>
      </c>
      <c r="J1094" s="71">
        <v>45689</v>
      </c>
      <c r="K1094">
        <v>14</v>
      </c>
      <c r="L1094">
        <v>11582</v>
      </c>
      <c r="N1094" s="24">
        <f>IF($H1094&gt;265,ROUND($H1094*0.15,0),VLOOKUP($H1094,'Office of Allowances Appendix B'!$A$1:$E$266,2,FALSE))</f>
        <v>18</v>
      </c>
      <c r="O1094" s="24">
        <f>IF($H1094&gt;265,ROUND($H1094*0.25,0),VLOOKUP($H1094,'Office of Allowances Appendix B'!$A$1:$E$266,3,FALSE))</f>
        <v>30</v>
      </c>
      <c r="P1094" s="24">
        <f>IF($H1094&gt;265,ROUND($H1094*0.4,0),VLOOKUP($H1094,'Office of Allowances Appendix B'!$A$1:$E$266,4,FALSE))</f>
        <v>48</v>
      </c>
      <c r="Q1094" s="24">
        <f t="shared" si="72"/>
        <v>24</v>
      </c>
    </row>
    <row r="1095" spans="1:17" x14ac:dyDescent="0.3">
      <c r="A1095" t="s">
        <v>2180</v>
      </c>
      <c r="B1095" t="s">
        <v>2220</v>
      </c>
      <c r="C1095" t="s">
        <v>2221</v>
      </c>
      <c r="D1095" t="s">
        <v>113</v>
      </c>
      <c r="E1095" s="82">
        <v>45658</v>
      </c>
      <c r="F1095" s="82">
        <v>46022</v>
      </c>
      <c r="G1095">
        <v>187</v>
      </c>
      <c r="H1095">
        <v>108</v>
      </c>
      <c r="I1095">
        <f t="shared" si="70"/>
        <v>295</v>
      </c>
      <c r="J1095" s="71">
        <v>45689</v>
      </c>
      <c r="L1095">
        <v>11554</v>
      </c>
      <c r="N1095" s="24">
        <f>IF($H1095&gt;265,ROUND($H1095*0.15,0),VLOOKUP($H1095,'Office of Allowances Appendix B'!$A$1:$E$266,2,FALSE))</f>
        <v>16</v>
      </c>
      <c r="O1095" s="24">
        <f>IF($H1095&gt;265,ROUND($H1095*0.25,0),VLOOKUP($H1095,'Office of Allowances Appendix B'!$A$1:$E$266,3,FALSE))</f>
        <v>27</v>
      </c>
      <c r="P1095" s="24">
        <f>IF($H1095&gt;265,ROUND($H1095*0.4,0),VLOOKUP($H1095,'Office of Allowances Appendix B'!$A$1:$E$266,4,FALSE))</f>
        <v>43</v>
      </c>
      <c r="Q1095" s="24">
        <f t="shared" si="72"/>
        <v>22</v>
      </c>
    </row>
    <row r="1096" spans="1:17" x14ac:dyDescent="0.3">
      <c r="A1096" t="s">
        <v>2180</v>
      </c>
      <c r="B1096" t="s">
        <v>2222</v>
      </c>
      <c r="C1096" t="s">
        <v>2223</v>
      </c>
      <c r="D1096" t="s">
        <v>113</v>
      </c>
      <c r="E1096" s="82">
        <v>45658</v>
      </c>
      <c r="F1096" s="82">
        <v>46022</v>
      </c>
      <c r="G1096">
        <v>249</v>
      </c>
      <c r="H1096">
        <v>144</v>
      </c>
      <c r="I1096">
        <f t="shared" si="70"/>
        <v>393</v>
      </c>
      <c r="J1096" s="71">
        <v>45689</v>
      </c>
      <c r="L1096">
        <v>12421</v>
      </c>
      <c r="N1096" s="24">
        <f>IF($H1096&gt;265,ROUND($H1096*0.15,0),VLOOKUP($H1096,'Office of Allowances Appendix B'!$A$1:$E$266,2,FALSE))</f>
        <v>22</v>
      </c>
      <c r="O1096" s="24">
        <f>IF($H1096&gt;265,ROUND($H1096*0.25,0),VLOOKUP($H1096,'Office of Allowances Appendix B'!$A$1:$E$266,3,FALSE))</f>
        <v>36</v>
      </c>
      <c r="P1096" s="24">
        <f>IF($H1096&gt;265,ROUND($H1096*0.4,0),VLOOKUP($H1096,'Office of Allowances Appendix B'!$A$1:$E$266,4,FALSE))</f>
        <v>57</v>
      </c>
      <c r="Q1096" s="24">
        <f t="shared" si="72"/>
        <v>29</v>
      </c>
    </row>
    <row r="1097" spans="1:17" x14ac:dyDescent="0.3">
      <c r="A1097" t="s">
        <v>2180</v>
      </c>
      <c r="B1097" t="s">
        <v>2224</v>
      </c>
      <c r="C1097" t="s">
        <v>2225</v>
      </c>
      <c r="D1097" t="s">
        <v>113</v>
      </c>
      <c r="E1097" s="82">
        <v>45658</v>
      </c>
      <c r="F1097" s="82">
        <v>46022</v>
      </c>
      <c r="G1097">
        <v>212</v>
      </c>
      <c r="H1097">
        <v>118</v>
      </c>
      <c r="I1097">
        <f t="shared" si="70"/>
        <v>330</v>
      </c>
      <c r="J1097" s="71">
        <v>45689</v>
      </c>
      <c r="L1097">
        <v>11557</v>
      </c>
      <c r="N1097" s="24">
        <f>IF($H1097&gt;265,ROUND($H1097*0.15,0),VLOOKUP($H1097,'Office of Allowances Appendix B'!$A$1:$E$266,2,FALSE))</f>
        <v>18</v>
      </c>
      <c r="O1097" s="24">
        <f>IF($H1097&gt;265,ROUND($H1097*0.25,0),VLOOKUP($H1097,'Office of Allowances Appendix B'!$A$1:$E$266,3,FALSE))</f>
        <v>30</v>
      </c>
      <c r="P1097" s="24">
        <f>IF($H1097&gt;265,ROUND($H1097*0.4,0),VLOOKUP($H1097,'Office of Allowances Appendix B'!$A$1:$E$266,4,FALSE))</f>
        <v>47</v>
      </c>
      <c r="Q1097" s="24">
        <f t="shared" si="72"/>
        <v>23</v>
      </c>
    </row>
    <row r="1098" spans="1:17" x14ac:dyDescent="0.3">
      <c r="A1098" t="s">
        <v>2226</v>
      </c>
      <c r="B1098" t="s">
        <v>109</v>
      </c>
      <c r="C1098" t="s">
        <v>2227</v>
      </c>
      <c r="D1098" t="s">
        <v>113</v>
      </c>
      <c r="E1098" s="82">
        <v>45658</v>
      </c>
      <c r="F1098" s="82">
        <v>46022</v>
      </c>
      <c r="G1098">
        <v>155</v>
      </c>
      <c r="H1098">
        <v>126</v>
      </c>
      <c r="I1098">
        <f t="shared" si="70"/>
        <v>281</v>
      </c>
      <c r="J1098" s="71">
        <v>45658</v>
      </c>
      <c r="L1098">
        <v>11755</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50</v>
      </c>
      <c r="Q1098" s="24">
        <f t="shared" si="72"/>
        <v>25</v>
      </c>
    </row>
    <row r="1099" spans="1:17" x14ac:dyDescent="0.3">
      <c r="A1099" t="s">
        <v>2226</v>
      </c>
      <c r="B1099" t="s">
        <v>2228</v>
      </c>
      <c r="C1099" t="s">
        <v>2229</v>
      </c>
      <c r="D1099" t="s">
        <v>113</v>
      </c>
      <c r="E1099" s="82">
        <v>45658</v>
      </c>
      <c r="F1099" s="82">
        <v>46022</v>
      </c>
      <c r="G1099">
        <v>190</v>
      </c>
      <c r="H1099">
        <v>118</v>
      </c>
      <c r="I1099">
        <f t="shared" si="70"/>
        <v>308</v>
      </c>
      <c r="J1099" s="71">
        <v>45658</v>
      </c>
      <c r="L1099">
        <v>13384</v>
      </c>
      <c r="N1099" s="24">
        <f>IF($H1099&gt;265,ROUND($H1099*0.15,0),VLOOKUP($H1099,'Office of Allowances Appendix B'!$A$1:$E$266,2,FALSE))</f>
        <v>18</v>
      </c>
      <c r="O1099" s="24">
        <f>IF($H1099&gt;265,ROUND($H1099*0.25,0),VLOOKUP($H1099,'Office of Allowances Appendix B'!$A$1:$E$266,3,FALSE))</f>
        <v>30</v>
      </c>
      <c r="P1099" s="24">
        <f>IF($H1099&gt;265,ROUND($H1099*0.4,0),VLOOKUP($H1099,'Office of Allowances Appendix B'!$A$1:$E$266,4,FALSE))</f>
        <v>47</v>
      </c>
      <c r="Q1099" s="24">
        <f t="shared" ref="Q1099" si="73">H1099-SUM(N1099:P1099)</f>
        <v>23</v>
      </c>
    </row>
    <row r="1100" spans="1:17" x14ac:dyDescent="0.3">
      <c r="A1100" t="s">
        <v>2226</v>
      </c>
      <c r="B1100" t="s">
        <v>2230</v>
      </c>
      <c r="C1100" t="s">
        <v>2231</v>
      </c>
      <c r="D1100" t="s">
        <v>113</v>
      </c>
      <c r="E1100" s="82">
        <v>45658</v>
      </c>
      <c r="F1100" s="82">
        <v>46022</v>
      </c>
      <c r="G1100">
        <v>155</v>
      </c>
      <c r="H1100">
        <v>126</v>
      </c>
      <c r="I1100">
        <f t="shared" si="70"/>
        <v>281</v>
      </c>
      <c r="J1100" s="71">
        <v>45658</v>
      </c>
      <c r="L1100">
        <v>10098</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50</v>
      </c>
      <c r="Q1100" s="24">
        <f t="shared" si="72"/>
        <v>25</v>
      </c>
    </row>
    <row r="1101" spans="1:17" x14ac:dyDescent="0.3">
      <c r="A1101" t="s">
        <v>2226</v>
      </c>
      <c r="B1101" t="s">
        <v>2232</v>
      </c>
      <c r="C1101" t="s">
        <v>2233</v>
      </c>
      <c r="E1101" s="82">
        <v>45658</v>
      </c>
      <c r="F1101" s="82">
        <v>45767</v>
      </c>
      <c r="G1101">
        <v>303</v>
      </c>
      <c r="H1101">
        <v>149</v>
      </c>
      <c r="I1101">
        <f t="shared" si="70"/>
        <v>452</v>
      </c>
      <c r="J1101" s="71">
        <v>45658</v>
      </c>
      <c r="L1101">
        <v>11676</v>
      </c>
      <c r="N1101" s="24">
        <f>IF($H1101&gt;265,ROUND($H1101*0.15,0),VLOOKUP($H1101,'Office of Allowances Appendix B'!$A$1:$E$266,2,FALSE))</f>
        <v>22</v>
      </c>
      <c r="O1101" s="24">
        <f>IF($H1101&gt;265,ROUND($H1101*0.25,0),VLOOKUP($H1101,'Office of Allowances Appendix B'!$A$1:$E$266,3,FALSE))</f>
        <v>37</v>
      </c>
      <c r="P1101" s="24">
        <f>IF($H1101&gt;265,ROUND($H1101*0.4,0),VLOOKUP($H1101,'Office of Allowances Appendix B'!$A$1:$E$266,4,FALSE))</f>
        <v>60</v>
      </c>
      <c r="Q1101" s="24">
        <f t="shared" si="72"/>
        <v>30</v>
      </c>
    </row>
    <row r="1102" spans="1:17" x14ac:dyDescent="0.3">
      <c r="A1102" t="s">
        <v>2226</v>
      </c>
      <c r="B1102" t="s">
        <v>2232</v>
      </c>
      <c r="C1102" t="s">
        <v>2233</v>
      </c>
      <c r="D1102" t="s">
        <v>113</v>
      </c>
      <c r="E1102" s="82">
        <v>45768</v>
      </c>
      <c r="F1102" s="82">
        <v>46005</v>
      </c>
      <c r="G1102">
        <v>240</v>
      </c>
      <c r="H1102">
        <v>143</v>
      </c>
      <c r="I1102">
        <f t="shared" si="70"/>
        <v>383</v>
      </c>
      <c r="J1102" s="71">
        <v>45658</v>
      </c>
      <c r="L1102">
        <v>11676</v>
      </c>
      <c r="N1102" s="24">
        <f>IF($H1102&gt;265,ROUND($H1102*0.15,0),VLOOKUP($H1102,'Office of Allowances Appendix B'!$A$1:$E$266,2,FALSE))</f>
        <v>21</v>
      </c>
      <c r="O1102" s="24">
        <f>IF($H1102&gt;265,ROUND($H1102*0.25,0),VLOOKUP($H1102,'Office of Allowances Appendix B'!$A$1:$E$266,3,FALSE))</f>
        <v>36</v>
      </c>
      <c r="P1102" s="24">
        <f>IF($H1102&gt;265,ROUND($H1102*0.4,0),VLOOKUP($H1102,'Office of Allowances Appendix B'!$A$1:$E$266,4,FALSE))</f>
        <v>57</v>
      </c>
      <c r="Q1102" s="24">
        <f t="shared" ref="Q1102" si="74">H1102-SUM(N1102:P1102)</f>
        <v>29</v>
      </c>
    </row>
    <row r="1103" spans="1:17" x14ac:dyDescent="0.3">
      <c r="A1103" t="s">
        <v>2226</v>
      </c>
      <c r="B1103" t="s">
        <v>2232</v>
      </c>
      <c r="C1103" t="s">
        <v>2233</v>
      </c>
      <c r="D1103" t="s">
        <v>140</v>
      </c>
      <c r="E1103" s="82">
        <v>46006</v>
      </c>
      <c r="F1103" s="82">
        <v>46022</v>
      </c>
      <c r="G1103">
        <v>303</v>
      </c>
      <c r="H1103">
        <v>149</v>
      </c>
      <c r="I1103">
        <f t="shared" si="70"/>
        <v>452</v>
      </c>
      <c r="J1103" s="71">
        <v>45658</v>
      </c>
      <c r="L1103">
        <v>11676</v>
      </c>
      <c r="N1103" s="24">
        <f>IF($H1103&gt;265,ROUND($H1103*0.15,0),VLOOKUP($H1103,'Office of Allowances Appendix B'!$A$1:$E$266,2,FALSE))</f>
        <v>22</v>
      </c>
      <c r="O1103" s="24">
        <f>IF($H1103&gt;265,ROUND($H1103*0.25,0),VLOOKUP($H1103,'Office of Allowances Appendix B'!$A$1:$E$266,3,FALSE))</f>
        <v>37</v>
      </c>
      <c r="P1103" s="24">
        <f>IF($H1103&gt;265,ROUND($H1103*0.4,0),VLOOKUP($H1103,'Office of Allowances Appendix B'!$A$1:$E$266,4,FALSE))</f>
        <v>60</v>
      </c>
      <c r="Q1103" s="24">
        <f t="shared" si="72"/>
        <v>30</v>
      </c>
    </row>
    <row r="1104" spans="1:17" x14ac:dyDescent="0.3">
      <c r="A1104" t="s">
        <v>2234</v>
      </c>
      <c r="B1104" t="s">
        <v>109</v>
      </c>
      <c r="C1104" t="s">
        <v>2235</v>
      </c>
      <c r="D1104" t="s">
        <v>113</v>
      </c>
      <c r="E1104" s="82">
        <v>45658</v>
      </c>
      <c r="F1104" s="82">
        <v>46022</v>
      </c>
      <c r="G1104">
        <v>106</v>
      </c>
      <c r="H1104">
        <v>73</v>
      </c>
      <c r="I1104">
        <f t="shared" si="70"/>
        <v>179</v>
      </c>
      <c r="J1104" s="71">
        <v>45689</v>
      </c>
      <c r="L1104">
        <v>11786</v>
      </c>
      <c r="N1104" s="24">
        <f>IF($H1104&gt;265,ROUND($H1104*0.15,0),VLOOKUP($H1104,'Office of Allowances Appendix B'!$A$1:$E$266,2,FALSE))</f>
        <v>11</v>
      </c>
      <c r="O1104" s="24">
        <f>IF($H1104&gt;265,ROUND($H1104*0.25,0),VLOOKUP($H1104,'Office of Allowances Appendix B'!$A$1:$E$266,3,FALSE))</f>
        <v>18</v>
      </c>
      <c r="P1104" s="24">
        <f>IF($H1104&gt;265,ROUND($H1104*0.4,0),VLOOKUP($H1104,'Office of Allowances Appendix B'!$A$1:$E$266,4,FALSE))</f>
        <v>29</v>
      </c>
      <c r="Q1104" s="24">
        <f t="shared" si="72"/>
        <v>15</v>
      </c>
    </row>
    <row r="1105" spans="1:17" x14ac:dyDescent="0.3">
      <c r="A1105" t="s">
        <v>2234</v>
      </c>
      <c r="B1105" t="s">
        <v>2236</v>
      </c>
      <c r="C1105" t="s">
        <v>2237</v>
      </c>
      <c r="D1105" t="s">
        <v>113</v>
      </c>
      <c r="E1105" s="82">
        <v>45658</v>
      </c>
      <c r="F1105" s="82">
        <v>46022</v>
      </c>
      <c r="G1105">
        <v>140</v>
      </c>
      <c r="H1105">
        <v>120</v>
      </c>
      <c r="I1105">
        <f t="shared" si="70"/>
        <v>260</v>
      </c>
      <c r="J1105" s="71">
        <v>45689</v>
      </c>
      <c r="L1105">
        <v>10227</v>
      </c>
      <c r="N1105" s="24">
        <f>IF($H1105&gt;265,ROUND($H1105*0.15,0),VLOOKUP($H1105,'Office of Allowances Appendix B'!$A$1:$E$266,2,FALSE))</f>
        <v>18</v>
      </c>
      <c r="O1105" s="24">
        <f>IF($H1105&gt;265,ROUND($H1105*0.25,0),VLOOKUP($H1105,'Office of Allowances Appendix B'!$A$1:$E$266,3,FALSE))</f>
        <v>30</v>
      </c>
      <c r="P1105" s="24">
        <f>IF($H1105&gt;265,ROUND($H1105*0.4,0),VLOOKUP($H1105,'Office of Allowances Appendix B'!$A$1:$E$266,4,FALSE))</f>
        <v>48</v>
      </c>
      <c r="Q1105" s="24">
        <f t="shared" si="72"/>
        <v>24</v>
      </c>
    </row>
    <row r="1106" spans="1:17" x14ac:dyDescent="0.3">
      <c r="A1106" t="s">
        <v>2238</v>
      </c>
      <c r="B1106" t="s">
        <v>109</v>
      </c>
      <c r="C1106" t="s">
        <v>2239</v>
      </c>
      <c r="D1106" t="s">
        <v>113</v>
      </c>
      <c r="E1106" s="82">
        <v>45658</v>
      </c>
      <c r="F1106" s="82">
        <v>46022</v>
      </c>
      <c r="G1106">
        <v>20</v>
      </c>
      <c r="H1106">
        <v>13</v>
      </c>
      <c r="I1106">
        <f t="shared" si="70"/>
        <v>33</v>
      </c>
      <c r="J1106" s="71">
        <v>34213</v>
      </c>
      <c r="L1106">
        <v>11959</v>
      </c>
      <c r="N1106" s="24">
        <f>IF($H1106&gt;265,ROUND($H1106*0.15,0),VLOOKUP($H1106,'Office of Allowances Appendix B'!$A$1:$E$266,2,FALSE))</f>
        <v>2</v>
      </c>
      <c r="O1106" s="24">
        <f>IF($H1106&gt;265,ROUND($H1106*0.25,0),VLOOKUP($H1106,'Office of Allowances Appendix B'!$A$1:$E$266,3,FALSE))</f>
        <v>3</v>
      </c>
      <c r="P1106" s="24">
        <f>IF($H1106&gt;265,ROUND($H1106*0.4,0),VLOOKUP($H1106,'Office of Allowances Appendix B'!$A$1:$E$266,4,FALSE))</f>
        <v>5</v>
      </c>
      <c r="Q1106" s="24">
        <f t="shared" si="72"/>
        <v>3</v>
      </c>
    </row>
    <row r="1107" spans="1:17" x14ac:dyDescent="0.3">
      <c r="A1107" t="s">
        <v>2238</v>
      </c>
      <c r="B1107" t="s">
        <v>2240</v>
      </c>
      <c r="C1107" t="s">
        <v>2241</v>
      </c>
      <c r="D1107" t="s">
        <v>113</v>
      </c>
      <c r="E1107" s="82">
        <v>45658</v>
      </c>
      <c r="F1107" s="82">
        <v>46022</v>
      </c>
      <c r="G1107">
        <v>168</v>
      </c>
      <c r="H1107">
        <v>133</v>
      </c>
      <c r="I1107">
        <f t="shared" si="70"/>
        <v>301</v>
      </c>
      <c r="J1107" s="71">
        <v>45689</v>
      </c>
      <c r="L1107">
        <v>11707</v>
      </c>
      <c r="N1107" s="24">
        <f>IF($H1107&gt;265,ROUND($H1107*0.15,0),VLOOKUP($H1107,'Office of Allowances Appendix B'!$A$1:$E$266,2,FALSE))</f>
        <v>20</v>
      </c>
      <c r="O1107" s="24">
        <f>IF($H1107&gt;265,ROUND($H1107*0.25,0),VLOOKUP($H1107,'Office of Allowances Appendix B'!$A$1:$E$266,3,FALSE))</f>
        <v>33</v>
      </c>
      <c r="P1107" s="24">
        <f>IF($H1107&gt;265,ROUND($H1107*0.4,0),VLOOKUP($H1107,'Office of Allowances Appendix B'!$A$1:$E$266,4,FALSE))</f>
        <v>53</v>
      </c>
      <c r="Q1107" s="24">
        <f t="shared" si="72"/>
        <v>27</v>
      </c>
    </row>
    <row r="1108" spans="1:17" x14ac:dyDescent="0.3">
      <c r="A1108" t="s">
        <v>2238</v>
      </c>
      <c r="B1108" t="s">
        <v>2242</v>
      </c>
      <c r="C1108" t="s">
        <v>2243</v>
      </c>
      <c r="D1108" t="s">
        <v>113</v>
      </c>
      <c r="E1108" s="82">
        <v>45658</v>
      </c>
      <c r="F1108" s="82">
        <v>46022</v>
      </c>
      <c r="G1108">
        <v>190</v>
      </c>
      <c r="H1108">
        <v>103</v>
      </c>
      <c r="I1108">
        <f t="shared" si="70"/>
        <v>293</v>
      </c>
      <c r="J1108" s="71">
        <v>42856</v>
      </c>
      <c r="L1108">
        <v>11708</v>
      </c>
      <c r="N1108" s="24">
        <f>IF($H1108&gt;265,ROUND($H1108*0.15,0),VLOOKUP($H1108,'Office of Allowances Appendix B'!$A$1:$E$266,2,FALSE))</f>
        <v>15</v>
      </c>
      <c r="O1108" s="24">
        <f>IF($H1108&gt;265,ROUND($H1108*0.25,0),VLOOKUP($H1108,'Office of Allowances Appendix B'!$A$1:$E$266,3,FALSE))</f>
        <v>26</v>
      </c>
      <c r="P1108" s="24">
        <f>IF($H1108&gt;265,ROUND($H1108*0.4,0),VLOOKUP($H1108,'Office of Allowances Appendix B'!$A$1:$E$266,4,FALSE))</f>
        <v>41</v>
      </c>
      <c r="Q1108" s="24">
        <f t="shared" si="72"/>
        <v>21</v>
      </c>
    </row>
    <row r="1109" spans="1:17" x14ac:dyDescent="0.3">
      <c r="A1109" t="s">
        <v>2238</v>
      </c>
      <c r="B1109" t="s">
        <v>2244</v>
      </c>
      <c r="C1109" t="s">
        <v>2245</v>
      </c>
      <c r="D1109" t="s">
        <v>113</v>
      </c>
      <c r="E1109" s="82">
        <v>45658</v>
      </c>
      <c r="F1109" s="82">
        <v>46022</v>
      </c>
      <c r="G1109">
        <v>267</v>
      </c>
      <c r="H1109">
        <v>111</v>
      </c>
      <c r="I1109">
        <f t="shared" si="70"/>
        <v>378</v>
      </c>
      <c r="J1109" s="71">
        <v>42856</v>
      </c>
      <c r="L1109">
        <v>11709</v>
      </c>
      <c r="N1109" s="24">
        <f>IF($H1109&gt;265,ROUND($H1109*0.15,0),VLOOKUP($H1109,'Office of Allowances Appendix B'!$A$1:$E$266,2,FALSE))</f>
        <v>17</v>
      </c>
      <c r="O1109" s="24">
        <f>IF($H1109&gt;265,ROUND($H1109*0.25,0),VLOOKUP($H1109,'Office of Allowances Appendix B'!$A$1:$E$266,3,FALSE))</f>
        <v>28</v>
      </c>
      <c r="P1109" s="24">
        <f>IF($H1109&gt;265,ROUND($H1109*0.4,0),VLOOKUP($H1109,'Office of Allowances Appendix B'!$A$1:$E$266,4,FALSE))</f>
        <v>44</v>
      </c>
      <c r="Q1109" s="24">
        <f t="shared" si="72"/>
        <v>22</v>
      </c>
    </row>
    <row r="1110" spans="1:17" x14ac:dyDescent="0.3">
      <c r="A1110" t="s">
        <v>2246</v>
      </c>
      <c r="B1110" t="s">
        <v>109</v>
      </c>
      <c r="C1110" t="s">
        <v>2247</v>
      </c>
      <c r="D1110" t="s">
        <v>113</v>
      </c>
      <c r="E1110" s="82">
        <v>45658</v>
      </c>
      <c r="F1110" s="82">
        <v>46022</v>
      </c>
      <c r="G1110">
        <v>278</v>
      </c>
      <c r="H1110">
        <v>206</v>
      </c>
      <c r="I1110">
        <f t="shared" si="70"/>
        <v>484</v>
      </c>
      <c r="J1110" s="71">
        <v>41913</v>
      </c>
      <c r="K1110">
        <v>1</v>
      </c>
      <c r="L1110">
        <v>11887</v>
      </c>
      <c r="N1110" s="24">
        <f>IF($H1110&gt;265,ROUND($H1110*0.15,0),VLOOKUP($H1110,'Office of Allowances Appendix B'!$A$1:$E$266,2,FALSE))</f>
        <v>31</v>
      </c>
      <c r="O1110" s="24">
        <f>IF($H1110&gt;265,ROUND($H1110*0.25,0),VLOOKUP($H1110,'Office of Allowances Appendix B'!$A$1:$E$266,3,FALSE))</f>
        <v>52</v>
      </c>
      <c r="P1110" s="24">
        <f>IF($H1110&gt;265,ROUND($H1110*0.4,0),VLOOKUP($H1110,'Office of Allowances Appendix B'!$A$1:$E$266,4,FALSE))</f>
        <v>82</v>
      </c>
      <c r="Q1110" s="24">
        <f t="shared" si="72"/>
        <v>41</v>
      </c>
    </row>
    <row r="1111" spans="1:17" x14ac:dyDescent="0.3">
      <c r="A1111" t="s">
        <v>2246</v>
      </c>
      <c r="B1111" t="s">
        <v>2248</v>
      </c>
      <c r="C1111" t="s">
        <v>2249</v>
      </c>
      <c r="D1111" t="s">
        <v>113</v>
      </c>
      <c r="E1111" s="82">
        <v>45658</v>
      </c>
      <c r="F1111" s="82">
        <v>46022</v>
      </c>
      <c r="G1111">
        <v>209</v>
      </c>
      <c r="H1111">
        <v>101</v>
      </c>
      <c r="I1111">
        <f t="shared" si="70"/>
        <v>310</v>
      </c>
      <c r="J1111" s="71">
        <v>45444</v>
      </c>
      <c r="K1111">
        <v>1</v>
      </c>
      <c r="L1111">
        <v>13430</v>
      </c>
      <c r="N1111" s="24">
        <f>IF($H1111&gt;265,ROUND($H1111*0.15,0),VLOOKUP($H1111,'Office of Allowances Appendix B'!$A$1:$E$266,2,FALSE))</f>
        <v>15</v>
      </c>
      <c r="O1111" s="24">
        <f>IF($H1111&gt;265,ROUND($H1111*0.25,0),VLOOKUP($H1111,'Office of Allowances Appendix B'!$A$1:$E$266,3,FALSE))</f>
        <v>25</v>
      </c>
      <c r="P1111" s="24">
        <f>IF($H1111&gt;265,ROUND($H1111*0.4,0),VLOOKUP($H1111,'Office of Allowances Appendix B'!$A$1:$E$266,4,FALSE))</f>
        <v>41</v>
      </c>
      <c r="Q1111" s="24">
        <f t="shared" si="72"/>
        <v>20</v>
      </c>
    </row>
    <row r="1112" spans="1:17" x14ac:dyDescent="0.3">
      <c r="A1112" t="s">
        <v>2246</v>
      </c>
      <c r="B1112" t="s">
        <v>2250</v>
      </c>
      <c r="C1112" t="s">
        <v>2251</v>
      </c>
      <c r="D1112" t="s">
        <v>113</v>
      </c>
      <c r="E1112" s="82">
        <v>45658</v>
      </c>
      <c r="F1112" s="82">
        <v>46022</v>
      </c>
      <c r="G1112">
        <v>240</v>
      </c>
      <c r="H1112">
        <v>158</v>
      </c>
      <c r="I1112">
        <f t="shared" si="70"/>
        <v>398</v>
      </c>
      <c r="J1112" s="71">
        <v>45444</v>
      </c>
      <c r="K1112">
        <v>1</v>
      </c>
      <c r="L1112">
        <v>10099</v>
      </c>
      <c r="N1112" s="24">
        <f>IF($H1112&gt;265,ROUND($H1112*0.15,0),VLOOKUP($H1112,'Office of Allowances Appendix B'!$A$1:$E$266,2,FALSE))</f>
        <v>24</v>
      </c>
      <c r="O1112" s="24">
        <f>IF($H1112&gt;265,ROUND($H1112*0.25,0),VLOOKUP($H1112,'Office of Allowances Appendix B'!$A$1:$E$266,3,FALSE))</f>
        <v>40</v>
      </c>
      <c r="P1112" s="24">
        <f>IF($H1112&gt;265,ROUND($H1112*0.4,0),VLOOKUP($H1112,'Office of Allowances Appendix B'!$A$1:$E$266,4,FALSE))</f>
        <v>63</v>
      </c>
      <c r="Q1112" s="24">
        <f t="shared" si="72"/>
        <v>31</v>
      </c>
    </row>
    <row r="1113" spans="1:17" x14ac:dyDescent="0.3">
      <c r="A1113" t="s">
        <v>2246</v>
      </c>
      <c r="B1113" t="s">
        <v>2252</v>
      </c>
      <c r="C1113" t="s">
        <v>2253</v>
      </c>
      <c r="D1113" t="s">
        <v>113</v>
      </c>
      <c r="E1113" s="82">
        <v>45658</v>
      </c>
      <c r="F1113" s="82">
        <v>46022</v>
      </c>
      <c r="G1113">
        <v>276</v>
      </c>
      <c r="H1113">
        <v>287</v>
      </c>
      <c r="I1113">
        <f t="shared" si="70"/>
        <v>563</v>
      </c>
      <c r="J1113" s="71">
        <v>41913</v>
      </c>
      <c r="K1113">
        <v>1</v>
      </c>
      <c r="L1113">
        <v>10100</v>
      </c>
      <c r="N1113" s="24">
        <f>IF($H1113&gt;265,ROUND($H1113*0.15,0),VLOOKUP($H1113,'Office of Allowances Appendix B'!$A$1:$E$266,2,FALSE))</f>
        <v>43</v>
      </c>
      <c r="O1113" s="24">
        <f>IF($H1113&gt;265,ROUND($H1113*0.25,0),VLOOKUP($H1113,'Office of Allowances Appendix B'!$A$1:$E$266,3,FALSE))</f>
        <v>72</v>
      </c>
      <c r="P1113" s="24">
        <f>IF($H1113&gt;265,ROUND($H1113*0.4,0),VLOOKUP($H1113,'Office of Allowances Appendix B'!$A$1:$E$266,4,FALSE))</f>
        <v>115</v>
      </c>
      <c r="Q1113" s="24">
        <f t="shared" si="72"/>
        <v>57</v>
      </c>
    </row>
    <row r="1114" spans="1:17" x14ac:dyDescent="0.3">
      <c r="A1114" t="s">
        <v>2246</v>
      </c>
      <c r="B1114" t="s">
        <v>2254</v>
      </c>
      <c r="C1114" t="s">
        <v>2255</v>
      </c>
      <c r="D1114" t="s">
        <v>113</v>
      </c>
      <c r="E1114" s="82">
        <v>45658</v>
      </c>
      <c r="F1114" s="82">
        <v>46022</v>
      </c>
      <c r="G1114">
        <v>232</v>
      </c>
      <c r="H1114">
        <v>124</v>
      </c>
      <c r="I1114">
        <f t="shared" si="70"/>
        <v>356</v>
      </c>
      <c r="J1114" s="71">
        <v>45444</v>
      </c>
      <c r="K1114">
        <v>1</v>
      </c>
      <c r="L1114">
        <v>13428</v>
      </c>
      <c r="N1114" s="24">
        <f>IF($H1114&gt;265,ROUND($H1114*0.15,0),VLOOKUP($H1114,'Office of Allowances Appendix B'!$A$1:$E$266,2,FALSE))</f>
        <v>19</v>
      </c>
      <c r="O1114" s="24">
        <f>IF($H1114&gt;265,ROUND($H1114*0.25,0),VLOOKUP($H1114,'Office of Allowances Appendix B'!$A$1:$E$266,3,FALSE))</f>
        <v>31</v>
      </c>
      <c r="P1114" s="24">
        <f>IF($H1114&gt;265,ROUND($H1114*0.4,0),VLOOKUP($H1114,'Office of Allowances Appendix B'!$A$1:$E$266,4,FALSE))</f>
        <v>49</v>
      </c>
      <c r="Q1114" s="24">
        <f t="shared" si="72"/>
        <v>25</v>
      </c>
    </row>
    <row r="1115" spans="1:17" x14ac:dyDescent="0.3">
      <c r="A1115" t="s">
        <v>2246</v>
      </c>
      <c r="B1115" t="s">
        <v>2256</v>
      </c>
      <c r="C1115" t="s">
        <v>2257</v>
      </c>
      <c r="D1115" t="s">
        <v>113</v>
      </c>
      <c r="E1115" s="82">
        <v>45658</v>
      </c>
      <c r="F1115" s="82">
        <v>46022</v>
      </c>
      <c r="G1115">
        <v>278</v>
      </c>
      <c r="H1115">
        <v>206</v>
      </c>
      <c r="I1115">
        <f t="shared" si="70"/>
        <v>484</v>
      </c>
      <c r="J1115" s="71">
        <v>41913</v>
      </c>
      <c r="K1115">
        <v>1</v>
      </c>
      <c r="L1115">
        <v>13433</v>
      </c>
      <c r="N1115" s="24">
        <f>IF($H1115&gt;265,ROUND($H1115*0.15,0),VLOOKUP($H1115,'Office of Allowances Appendix B'!$A$1:$E$266,2,FALSE))</f>
        <v>31</v>
      </c>
      <c r="O1115" s="24">
        <f>IF($H1115&gt;265,ROUND($H1115*0.25,0),VLOOKUP($H1115,'Office of Allowances Appendix B'!$A$1:$E$266,3,FALSE))</f>
        <v>52</v>
      </c>
      <c r="P1115" s="24">
        <f>IF($H1115&gt;265,ROUND($H1115*0.4,0),VLOOKUP($H1115,'Office of Allowances Appendix B'!$A$1:$E$266,4,FALSE))</f>
        <v>82</v>
      </c>
      <c r="Q1115" s="24">
        <f t="shared" ref="Q1115" si="75">H1115-SUM(N1115:P1115)</f>
        <v>41</v>
      </c>
    </row>
    <row r="1116" spans="1:17" x14ac:dyDescent="0.3">
      <c r="A1116" t="s">
        <v>2246</v>
      </c>
      <c r="B1116" t="s">
        <v>2258</v>
      </c>
      <c r="C1116" t="s">
        <v>2259</v>
      </c>
      <c r="D1116" t="s">
        <v>113</v>
      </c>
      <c r="E1116" s="82">
        <v>45658</v>
      </c>
      <c r="F1116" s="82">
        <v>46022</v>
      </c>
      <c r="G1116">
        <v>261</v>
      </c>
      <c r="H1116">
        <v>114</v>
      </c>
      <c r="I1116">
        <f t="shared" si="70"/>
        <v>375</v>
      </c>
      <c r="J1116" s="71">
        <v>45444</v>
      </c>
      <c r="K1116">
        <v>1</v>
      </c>
      <c r="L1116">
        <v>13426</v>
      </c>
      <c r="N1116" s="24">
        <f>IF($H1116&gt;265,ROUND($H1116*0.15,0),VLOOKUP($H1116,'Office of Allowances Appendix B'!$A$1:$E$266,2,FALSE))</f>
        <v>17</v>
      </c>
      <c r="O1116" s="24">
        <f>IF($H1116&gt;265,ROUND($H1116*0.25,0),VLOOKUP($H1116,'Office of Allowances Appendix B'!$A$1:$E$266,3,FALSE))</f>
        <v>29</v>
      </c>
      <c r="P1116" s="24">
        <f>IF($H1116&gt;265,ROUND($H1116*0.4,0),VLOOKUP($H1116,'Office of Allowances Appendix B'!$A$1:$E$266,4,FALSE))</f>
        <v>45</v>
      </c>
      <c r="Q1116" s="24">
        <f t="shared" si="72"/>
        <v>23</v>
      </c>
    </row>
    <row r="1117" spans="1:17" x14ac:dyDescent="0.3">
      <c r="A1117" t="s">
        <v>2246</v>
      </c>
      <c r="B1117" t="s">
        <v>2260</v>
      </c>
      <c r="C1117" t="s">
        <v>2261</v>
      </c>
      <c r="D1117" t="s">
        <v>113</v>
      </c>
      <c r="E1117" s="82">
        <v>45658</v>
      </c>
      <c r="F1117" s="82">
        <v>46022</v>
      </c>
      <c r="G1117">
        <v>241</v>
      </c>
      <c r="H1117">
        <v>231</v>
      </c>
      <c r="I1117">
        <f t="shared" si="70"/>
        <v>472</v>
      </c>
      <c r="J1117" s="71">
        <v>41913</v>
      </c>
      <c r="K1117">
        <v>1</v>
      </c>
      <c r="L1117">
        <v>13435</v>
      </c>
      <c r="N1117" s="24">
        <f>IF($H1117&gt;265,ROUND($H1117*0.15,0),VLOOKUP($H1117,'Office of Allowances Appendix B'!$A$1:$E$266,2,FALSE))</f>
        <v>35</v>
      </c>
      <c r="O1117" s="24">
        <f>IF($H1117&gt;265,ROUND($H1117*0.25,0),VLOOKUP($H1117,'Office of Allowances Appendix B'!$A$1:$E$266,3,FALSE))</f>
        <v>58</v>
      </c>
      <c r="P1117" s="24">
        <f>IF($H1117&gt;265,ROUND($H1117*0.4,0),VLOOKUP($H1117,'Office of Allowances Appendix B'!$A$1:$E$266,4,FALSE))</f>
        <v>92</v>
      </c>
      <c r="Q1117" s="24">
        <f t="shared" si="72"/>
        <v>46</v>
      </c>
    </row>
    <row r="1118" spans="1:17" x14ac:dyDescent="0.3">
      <c r="A1118" t="s">
        <v>2246</v>
      </c>
      <c r="B1118" t="s">
        <v>2262</v>
      </c>
      <c r="C1118" t="s">
        <v>2263</v>
      </c>
      <c r="D1118" t="s">
        <v>113</v>
      </c>
      <c r="E1118" s="82">
        <v>45658</v>
      </c>
      <c r="F1118" s="82">
        <v>46022</v>
      </c>
      <c r="G1118">
        <v>278</v>
      </c>
      <c r="H1118">
        <v>268</v>
      </c>
      <c r="I1118">
        <f t="shared" si="70"/>
        <v>546</v>
      </c>
      <c r="J1118" s="71">
        <v>41913</v>
      </c>
      <c r="K1118">
        <v>1</v>
      </c>
      <c r="L1118">
        <v>13434</v>
      </c>
      <c r="N1118" s="24">
        <f>IF($H1118&gt;265,ROUND($H1118*0.15,0),VLOOKUP($H1118,'Office of Allowances Appendix B'!$A$1:$E$266,2,FALSE))</f>
        <v>40</v>
      </c>
      <c r="O1118" s="24">
        <f>IF($H1118&gt;265,ROUND($H1118*0.25,0),VLOOKUP($H1118,'Office of Allowances Appendix B'!$A$1:$E$266,3,FALSE))</f>
        <v>67</v>
      </c>
      <c r="P1118" s="24">
        <f>IF($H1118&gt;265,ROUND($H1118*0.4,0),VLOOKUP($H1118,'Office of Allowances Appendix B'!$A$1:$E$266,4,FALSE))</f>
        <v>107</v>
      </c>
      <c r="Q1118" s="24">
        <f t="shared" si="72"/>
        <v>54</v>
      </c>
    </row>
    <row r="1119" spans="1:17" x14ac:dyDescent="0.3">
      <c r="A1119" t="s">
        <v>2246</v>
      </c>
      <c r="B1119" t="s">
        <v>1976</v>
      </c>
      <c r="C1119" t="s">
        <v>2264</v>
      </c>
      <c r="D1119" t="s">
        <v>113</v>
      </c>
      <c r="E1119" s="82">
        <v>45658</v>
      </c>
      <c r="F1119" s="82">
        <v>46022</v>
      </c>
      <c r="G1119">
        <v>249</v>
      </c>
      <c r="H1119">
        <v>256</v>
      </c>
      <c r="I1119">
        <f t="shared" si="70"/>
        <v>505</v>
      </c>
      <c r="J1119" s="71">
        <v>41913</v>
      </c>
      <c r="K1119">
        <v>1</v>
      </c>
      <c r="L1119">
        <v>13429</v>
      </c>
      <c r="N1119" s="24">
        <f>IF($H1119&gt;265,ROUND($H1119*0.15,0),VLOOKUP($H1119,'Office of Allowances Appendix B'!$A$1:$E$266,2,FALSE))</f>
        <v>38</v>
      </c>
      <c r="O1119" s="24">
        <f>IF($H1119&gt;265,ROUND($H1119*0.25,0),VLOOKUP($H1119,'Office of Allowances Appendix B'!$A$1:$E$266,3,FALSE))</f>
        <v>64</v>
      </c>
      <c r="P1119" s="24">
        <f>IF($H1119&gt;265,ROUND($H1119*0.4,0),VLOOKUP($H1119,'Office of Allowances Appendix B'!$A$1:$E$266,4,FALSE))</f>
        <v>103</v>
      </c>
      <c r="Q1119" s="24">
        <f t="shared" si="72"/>
        <v>51</v>
      </c>
    </row>
    <row r="1120" spans="1:17" x14ac:dyDescent="0.3">
      <c r="A1120" t="s">
        <v>2265</v>
      </c>
      <c r="B1120" t="s">
        <v>109</v>
      </c>
      <c r="C1120" t="s">
        <v>2266</v>
      </c>
      <c r="D1120" t="s">
        <v>113</v>
      </c>
      <c r="E1120" s="82">
        <v>45658</v>
      </c>
      <c r="F1120" s="82">
        <v>46022</v>
      </c>
      <c r="G1120">
        <v>151</v>
      </c>
      <c r="H1120">
        <v>111</v>
      </c>
      <c r="I1120">
        <f t="shared" si="70"/>
        <v>262</v>
      </c>
      <c r="J1120" s="71">
        <v>45292</v>
      </c>
      <c r="L1120">
        <v>11802</v>
      </c>
      <c r="N1120" s="24">
        <f>IF($H1120&gt;265,ROUND($H1120*0.15,0),VLOOKUP($H1120,'Office of Allowances Appendix B'!$A$1:$E$266,2,FALSE))</f>
        <v>17</v>
      </c>
      <c r="O1120" s="24">
        <f>IF($H1120&gt;265,ROUND($H1120*0.25,0),VLOOKUP($H1120,'Office of Allowances Appendix B'!$A$1:$E$266,3,FALSE))</f>
        <v>28</v>
      </c>
      <c r="P1120" s="24">
        <f>IF($H1120&gt;265,ROUND($H1120*0.4,0),VLOOKUP($H1120,'Office of Allowances Appendix B'!$A$1:$E$266,4,FALSE))</f>
        <v>44</v>
      </c>
      <c r="Q1120" s="24">
        <f t="shared" si="72"/>
        <v>22</v>
      </c>
    </row>
    <row r="1121" spans="1:17" x14ac:dyDescent="0.3">
      <c r="A1121" t="s">
        <v>2265</v>
      </c>
      <c r="B1121" t="s">
        <v>2267</v>
      </c>
      <c r="C1121" t="s">
        <v>2268</v>
      </c>
      <c r="D1121" t="s">
        <v>113</v>
      </c>
      <c r="E1121" s="82">
        <v>45658</v>
      </c>
      <c r="F1121" s="82">
        <v>46022</v>
      </c>
      <c r="G1121">
        <v>155</v>
      </c>
      <c r="H1121">
        <v>107</v>
      </c>
      <c r="I1121">
        <f t="shared" si="70"/>
        <v>262</v>
      </c>
      <c r="J1121" s="71">
        <v>44986</v>
      </c>
      <c r="L1121">
        <v>12729</v>
      </c>
      <c r="N1121" s="24">
        <f>IF($H1121&gt;265,ROUND($H1121*0.15,0),VLOOKUP($H1121,'Office of Allowances Appendix B'!$A$1:$E$266,2,FALSE))</f>
        <v>16</v>
      </c>
      <c r="O1121" s="24">
        <f>IF($H1121&gt;265,ROUND($H1121*0.25,0),VLOOKUP($H1121,'Office of Allowances Appendix B'!$A$1:$E$266,3,FALSE))</f>
        <v>27</v>
      </c>
      <c r="P1121" s="24">
        <f>IF($H1121&gt;265,ROUND($H1121*0.4,0),VLOOKUP($H1121,'Office of Allowances Appendix B'!$A$1:$E$266,4,FALSE))</f>
        <v>43</v>
      </c>
      <c r="Q1121" s="24">
        <f t="shared" si="72"/>
        <v>21</v>
      </c>
    </row>
    <row r="1122" spans="1:17" x14ac:dyDescent="0.3">
      <c r="A1122" t="s">
        <v>2265</v>
      </c>
      <c r="B1122" t="s">
        <v>2269</v>
      </c>
      <c r="C1122" t="s">
        <v>2270</v>
      </c>
      <c r="D1122" t="s">
        <v>113</v>
      </c>
      <c r="E1122" s="82">
        <v>45658</v>
      </c>
      <c r="F1122" s="82">
        <v>46022</v>
      </c>
      <c r="G1122">
        <v>162</v>
      </c>
      <c r="H1122">
        <v>102</v>
      </c>
      <c r="I1122">
        <f t="shared" si="70"/>
        <v>264</v>
      </c>
      <c r="J1122" s="71">
        <v>45627</v>
      </c>
      <c r="L1122">
        <v>12730</v>
      </c>
      <c r="N1122" s="24">
        <f>IF($H1122&gt;265,ROUND($H1122*0.15,0),VLOOKUP($H1122,'Office of Allowances Appendix B'!$A$1:$E$266,2,FALSE))</f>
        <v>15</v>
      </c>
      <c r="O1122" s="24">
        <f>IF($H1122&gt;265,ROUND($H1122*0.25,0),VLOOKUP($H1122,'Office of Allowances Appendix B'!$A$1:$E$266,3,FALSE))</f>
        <v>26</v>
      </c>
      <c r="P1122" s="24">
        <f>IF($H1122&gt;265,ROUND($H1122*0.4,0),VLOOKUP($H1122,'Office of Allowances Appendix B'!$A$1:$E$266,4,FALSE))</f>
        <v>41</v>
      </c>
      <c r="Q1122" s="24">
        <f t="shared" si="72"/>
        <v>20</v>
      </c>
    </row>
    <row r="1123" spans="1:17" x14ac:dyDescent="0.3">
      <c r="A1123" t="s">
        <v>2265</v>
      </c>
      <c r="B1123" t="s">
        <v>2271</v>
      </c>
      <c r="C1123" t="s">
        <v>2272</v>
      </c>
      <c r="D1123" t="s">
        <v>113</v>
      </c>
      <c r="E1123" s="82">
        <v>45658</v>
      </c>
      <c r="F1123" s="82">
        <v>46022</v>
      </c>
      <c r="G1123">
        <v>236</v>
      </c>
      <c r="H1123">
        <v>129</v>
      </c>
      <c r="I1123">
        <f t="shared" si="70"/>
        <v>365</v>
      </c>
      <c r="J1123" s="71">
        <v>45597</v>
      </c>
      <c r="L1123">
        <v>10314</v>
      </c>
      <c r="N1123" s="24">
        <f>IF($H1123&gt;265,ROUND($H1123*0.15,0),VLOOKUP($H1123,'Office of Allowances Appendix B'!$A$1:$E$266,2,FALSE))</f>
        <v>19</v>
      </c>
      <c r="O1123" s="24">
        <f>IF($H1123&gt;265,ROUND($H1123*0.25,0),VLOOKUP($H1123,'Office of Allowances Appendix B'!$A$1:$E$266,3,FALSE))</f>
        <v>32</v>
      </c>
      <c r="P1123" s="24">
        <f>IF($H1123&gt;265,ROUND($H1123*0.4,0),VLOOKUP($H1123,'Office of Allowances Appendix B'!$A$1:$E$266,4,FALSE))</f>
        <v>52</v>
      </c>
      <c r="Q1123" s="24">
        <f t="shared" si="72"/>
        <v>26</v>
      </c>
    </row>
    <row r="1124" spans="1:17" x14ac:dyDescent="0.3">
      <c r="A1124" t="s">
        <v>2265</v>
      </c>
      <c r="B1124" t="s">
        <v>2273</v>
      </c>
      <c r="C1124" t="s">
        <v>2274</v>
      </c>
      <c r="D1124" t="s">
        <v>113</v>
      </c>
      <c r="E1124" s="82">
        <v>45658</v>
      </c>
      <c r="F1124" s="82">
        <v>46022</v>
      </c>
      <c r="G1124">
        <v>222</v>
      </c>
      <c r="H1124">
        <v>112</v>
      </c>
      <c r="I1124">
        <f t="shared" si="70"/>
        <v>334</v>
      </c>
      <c r="J1124" s="71">
        <v>45352</v>
      </c>
      <c r="L1124">
        <v>12631</v>
      </c>
      <c r="N1124" s="24">
        <f>IF($H1124&gt;265,ROUND($H1124*0.15,0),VLOOKUP($H1124,'Office of Allowances Appendix B'!$A$1:$E$266,2,FALSE))</f>
        <v>17</v>
      </c>
      <c r="O1124" s="24">
        <f>IF($H1124&gt;265,ROUND($H1124*0.25,0),VLOOKUP($H1124,'Office of Allowances Appendix B'!$A$1:$E$266,3,FALSE))</f>
        <v>28</v>
      </c>
      <c r="P1124" s="24">
        <f>IF($H1124&gt;265,ROUND($H1124*0.4,0),VLOOKUP($H1124,'Office of Allowances Appendix B'!$A$1:$E$266,4,FALSE))</f>
        <v>45</v>
      </c>
      <c r="Q1124" s="24">
        <f t="shared" si="72"/>
        <v>22</v>
      </c>
    </row>
    <row r="1125" spans="1:17" x14ac:dyDescent="0.3">
      <c r="A1125" t="s">
        <v>2275</v>
      </c>
      <c r="B1125" t="s">
        <v>2276</v>
      </c>
      <c r="C1125" t="s">
        <v>2277</v>
      </c>
      <c r="E1125" s="82">
        <v>45658</v>
      </c>
      <c r="F1125" s="82">
        <v>45761</v>
      </c>
      <c r="G1125">
        <v>192</v>
      </c>
      <c r="H1125">
        <v>105</v>
      </c>
      <c r="I1125">
        <f t="shared" ref="I1125:I1145" si="76">G1125+H1125</f>
        <v>297</v>
      </c>
      <c r="J1125" s="71">
        <v>40391</v>
      </c>
      <c r="L1125">
        <v>19017</v>
      </c>
      <c r="N1125" s="24">
        <f>IF($H1125&gt;265,ROUND($H1125*0.15,0),VLOOKUP($H1125,'Office of Allowances Appendix B'!$A$1:$E$266,2,FALSE))</f>
        <v>16</v>
      </c>
      <c r="O1125" s="24">
        <f>IF($H1125&gt;265,ROUND($H1125*0.25,0),VLOOKUP($H1125,'Office of Allowances Appendix B'!$A$1:$E$266,3,FALSE))</f>
        <v>26</v>
      </c>
      <c r="P1125" s="24">
        <f>IF($H1125&gt;265,ROUND($H1125*0.4,0),VLOOKUP($H1125,'Office of Allowances Appendix B'!$A$1:$E$266,4,FALSE))</f>
        <v>42</v>
      </c>
      <c r="Q1125" s="24">
        <f t="shared" si="72"/>
        <v>21</v>
      </c>
    </row>
    <row r="1126" spans="1:17" x14ac:dyDescent="0.3">
      <c r="A1126" t="s">
        <v>2275</v>
      </c>
      <c r="B1126" t="s">
        <v>2276</v>
      </c>
      <c r="C1126" t="s">
        <v>2277</v>
      </c>
      <c r="D1126" t="s">
        <v>113</v>
      </c>
      <c r="E1126" s="82">
        <v>45762</v>
      </c>
      <c r="F1126" s="82">
        <v>46005</v>
      </c>
      <c r="G1126">
        <v>138</v>
      </c>
      <c r="H1126">
        <v>100</v>
      </c>
      <c r="I1126">
        <f t="shared" si="76"/>
        <v>238</v>
      </c>
      <c r="J1126" s="71">
        <v>40391</v>
      </c>
      <c r="L1126">
        <v>19017</v>
      </c>
      <c r="N1126" s="24">
        <f>IF($H1126&gt;265,ROUND($H1126*0.15,0),VLOOKUP($H1126,'Office of Allowances Appendix B'!$A$1:$E$266,2,FALSE))</f>
        <v>15</v>
      </c>
      <c r="O1126" s="24">
        <f>IF($H1126&gt;265,ROUND($H1126*0.25,0),VLOOKUP($H1126,'Office of Allowances Appendix B'!$A$1:$E$266,3,FALSE))</f>
        <v>25</v>
      </c>
      <c r="P1126" s="24">
        <f>IF($H1126&gt;265,ROUND($H1126*0.4,0),VLOOKUP($H1126,'Office of Allowances Appendix B'!$A$1:$E$266,4,FALSE))</f>
        <v>40</v>
      </c>
      <c r="Q1126" s="24">
        <f t="shared" si="72"/>
        <v>20</v>
      </c>
    </row>
    <row r="1127" spans="1:17" x14ac:dyDescent="0.3">
      <c r="A1127" t="s">
        <v>2275</v>
      </c>
      <c r="B1127" t="s">
        <v>2276</v>
      </c>
      <c r="C1127" t="s">
        <v>2277</v>
      </c>
      <c r="D1127" t="s">
        <v>140</v>
      </c>
      <c r="E1127" s="82">
        <v>46006</v>
      </c>
      <c r="F1127" s="82">
        <v>46022</v>
      </c>
      <c r="G1127">
        <v>192</v>
      </c>
      <c r="H1127">
        <v>105</v>
      </c>
      <c r="I1127">
        <f t="shared" si="76"/>
        <v>297</v>
      </c>
      <c r="J1127" s="71">
        <v>40391</v>
      </c>
      <c r="L1127">
        <v>19017</v>
      </c>
      <c r="N1127" s="24">
        <f>IF($H1127&gt;265,ROUND($H1127*0.15,0),VLOOKUP($H1127,'Office of Allowances Appendix B'!$A$1:$E$266,2,FALSE))</f>
        <v>16</v>
      </c>
      <c r="O1127" s="24">
        <f>IF($H1127&gt;265,ROUND($H1127*0.25,0),VLOOKUP($H1127,'Office of Allowances Appendix B'!$A$1:$E$266,3,FALSE))</f>
        <v>26</v>
      </c>
      <c r="P1127" s="24">
        <f>IF($H1127&gt;265,ROUND($H1127*0.4,0),VLOOKUP($H1127,'Office of Allowances Appendix B'!$A$1:$E$266,4,FALSE))</f>
        <v>42</v>
      </c>
      <c r="Q1127" s="24">
        <f t="shared" si="72"/>
        <v>21</v>
      </c>
    </row>
    <row r="1128" spans="1:17" x14ac:dyDescent="0.3">
      <c r="A1128" t="s">
        <v>2278</v>
      </c>
      <c r="B1128" t="s">
        <v>2279</v>
      </c>
      <c r="C1128" t="s">
        <v>2280</v>
      </c>
      <c r="D1128" t="s">
        <v>113</v>
      </c>
      <c r="E1128" s="82">
        <v>45658</v>
      </c>
      <c r="F1128" s="82">
        <v>46022</v>
      </c>
      <c r="G1128">
        <v>73</v>
      </c>
      <c r="H1128">
        <v>64</v>
      </c>
      <c r="I1128">
        <f t="shared" si="76"/>
        <v>137</v>
      </c>
      <c r="J1128" s="71">
        <v>34243</v>
      </c>
      <c r="L1128">
        <v>11710</v>
      </c>
      <c r="N1128" s="24">
        <f>IF($H1128&gt;265,ROUND($H1128*0.15,0),VLOOKUP($H1128,'Office of Allowances Appendix B'!$A$1:$E$266,2,FALSE))</f>
        <v>10</v>
      </c>
      <c r="O1128" s="24">
        <f>IF($H1128&gt;265,ROUND($H1128*0.25,0),VLOOKUP($H1128,'Office of Allowances Appendix B'!$A$1:$E$266,3,FALSE))</f>
        <v>16</v>
      </c>
      <c r="P1128" s="24">
        <f>IF($H1128&gt;265,ROUND($H1128*0.4,0),VLOOKUP($H1128,'Office of Allowances Appendix B'!$A$1:$E$266,4,FALSE))</f>
        <v>25</v>
      </c>
      <c r="Q1128" s="24">
        <f t="shared" si="72"/>
        <v>13</v>
      </c>
    </row>
    <row r="1129" spans="1:17" x14ac:dyDescent="0.3">
      <c r="A1129" t="s">
        <v>2281</v>
      </c>
      <c r="B1129" t="s">
        <v>109</v>
      </c>
      <c r="C1129" t="s">
        <v>2282</v>
      </c>
      <c r="D1129" t="s">
        <v>113</v>
      </c>
      <c r="E1129" s="82">
        <v>45658</v>
      </c>
      <c r="F1129" s="82">
        <v>46022</v>
      </c>
      <c r="G1129">
        <v>108</v>
      </c>
      <c r="H1129">
        <v>65</v>
      </c>
      <c r="I1129">
        <f t="shared" si="76"/>
        <v>173</v>
      </c>
      <c r="J1129" s="71">
        <v>39142</v>
      </c>
      <c r="K1129">
        <v>2</v>
      </c>
      <c r="L1129">
        <v>11820</v>
      </c>
      <c r="N1129" s="24">
        <f>IF($H1129&gt;265,ROUND($H1129*0.15,0),VLOOKUP($H1129,'Office of Allowances Appendix B'!$A$1:$E$266,2,FALSE))</f>
        <v>10</v>
      </c>
      <c r="O1129" s="24">
        <f>IF($H1129&gt;265,ROUND($H1129*0.25,0),VLOOKUP($H1129,'Office of Allowances Appendix B'!$A$1:$E$266,3,FALSE))</f>
        <v>16</v>
      </c>
      <c r="P1129" s="24">
        <f>IF($H1129&gt;265,ROUND($H1129*0.4,0),VLOOKUP($H1129,'Office of Allowances Appendix B'!$A$1:$E$266,4,FALSE))</f>
        <v>26</v>
      </c>
      <c r="Q1129" s="24">
        <f t="shared" si="72"/>
        <v>13</v>
      </c>
    </row>
    <row r="1130" spans="1:17" x14ac:dyDescent="0.3">
      <c r="A1130" t="s">
        <v>2281</v>
      </c>
      <c r="B1130" t="s">
        <v>2283</v>
      </c>
      <c r="C1130" t="s">
        <v>2284</v>
      </c>
      <c r="D1130" t="s">
        <v>113</v>
      </c>
      <c r="E1130" s="82">
        <v>45658</v>
      </c>
      <c r="F1130" s="82">
        <v>46022</v>
      </c>
      <c r="G1130">
        <v>164</v>
      </c>
      <c r="H1130">
        <v>58</v>
      </c>
      <c r="I1130">
        <f t="shared" si="76"/>
        <v>222</v>
      </c>
      <c r="J1130" s="71">
        <v>35309</v>
      </c>
      <c r="K1130">
        <v>2</v>
      </c>
      <c r="L1130">
        <v>11600</v>
      </c>
      <c r="N1130" s="24">
        <f>IF($H1130&gt;265,ROUND($H1130*0.15,0),VLOOKUP($H1130,'Office of Allowances Appendix B'!$A$1:$E$266,2,FALSE))</f>
        <v>9</v>
      </c>
      <c r="O1130" s="24">
        <f>IF($H1130&gt;265,ROUND($H1130*0.25,0),VLOOKUP($H1130,'Office of Allowances Appendix B'!$A$1:$E$266,3,FALSE))</f>
        <v>15</v>
      </c>
      <c r="P1130" s="24">
        <f>IF($H1130&gt;265,ROUND($H1130*0.4,0),VLOOKUP($H1130,'Office of Allowances Appendix B'!$A$1:$E$266,4,FALSE))</f>
        <v>23</v>
      </c>
      <c r="Q1130" s="24">
        <f t="shared" si="72"/>
        <v>11</v>
      </c>
    </row>
    <row r="1131" spans="1:17" x14ac:dyDescent="0.3">
      <c r="A1131" t="s">
        <v>2281</v>
      </c>
      <c r="B1131" t="s">
        <v>2285</v>
      </c>
      <c r="C1131" t="s">
        <v>2286</v>
      </c>
      <c r="D1131" t="s">
        <v>113</v>
      </c>
      <c r="E1131" s="82">
        <v>45658</v>
      </c>
      <c r="F1131" s="82">
        <v>46022</v>
      </c>
      <c r="G1131">
        <v>360</v>
      </c>
      <c r="H1131">
        <v>95</v>
      </c>
      <c r="I1131">
        <f t="shared" si="76"/>
        <v>455</v>
      </c>
      <c r="J1131" s="71">
        <v>45047</v>
      </c>
      <c r="K1131">
        <v>2</v>
      </c>
      <c r="L1131">
        <v>10370</v>
      </c>
      <c r="N1131" s="24">
        <f>IF($H1131&gt;265,ROUND($H1131*0.15,0),VLOOKUP($H1131,'Office of Allowances Appendix B'!$A$1:$E$266,2,FALSE))</f>
        <v>14</v>
      </c>
      <c r="O1131" s="24">
        <f>IF($H1131&gt;265,ROUND($H1131*0.25,0),VLOOKUP($H1131,'Office of Allowances Appendix B'!$A$1:$E$266,3,FALSE))</f>
        <v>24</v>
      </c>
      <c r="P1131" s="24">
        <f>IF($H1131&gt;265,ROUND($H1131*0.4,0),VLOOKUP($H1131,'Office of Allowances Appendix B'!$A$1:$E$266,4,FALSE))</f>
        <v>38</v>
      </c>
      <c r="Q1131" s="24">
        <f t="shared" si="72"/>
        <v>19</v>
      </c>
    </row>
    <row r="1132" spans="1:17" x14ac:dyDescent="0.3">
      <c r="A1132" t="s">
        <v>2287</v>
      </c>
      <c r="B1132" t="s">
        <v>109</v>
      </c>
      <c r="C1132" t="s">
        <v>2288</v>
      </c>
      <c r="D1132" t="s">
        <v>113</v>
      </c>
      <c r="E1132" s="82">
        <v>45658</v>
      </c>
      <c r="F1132" s="82">
        <v>46022</v>
      </c>
      <c r="G1132">
        <v>95</v>
      </c>
      <c r="H1132">
        <v>80</v>
      </c>
      <c r="I1132">
        <f t="shared" si="76"/>
        <v>175</v>
      </c>
      <c r="J1132" s="71">
        <v>40603</v>
      </c>
      <c r="L1132">
        <v>11890</v>
      </c>
      <c r="N1132" s="24">
        <f>IF($H1132&gt;265,ROUND($H1132*0.15,0),VLOOKUP($H1132,'Office of Allowances Appendix B'!$A$1:$E$266,2,FALSE))</f>
        <v>12</v>
      </c>
      <c r="O1132" s="24">
        <f>IF($H1132&gt;265,ROUND($H1132*0.25,0),VLOOKUP($H1132,'Office of Allowances Appendix B'!$A$1:$E$266,3,FALSE))</f>
        <v>20</v>
      </c>
      <c r="P1132" s="24">
        <f>IF($H1132&gt;265,ROUND($H1132*0.4,0),VLOOKUP($H1132,'Office of Allowances Appendix B'!$A$1:$E$266,4,FALSE))</f>
        <v>32</v>
      </c>
      <c r="Q1132" s="24">
        <f t="shared" si="72"/>
        <v>16</v>
      </c>
    </row>
    <row r="1133" spans="1:17" x14ac:dyDescent="0.3">
      <c r="A1133" t="s">
        <v>2287</v>
      </c>
      <c r="B1133" t="s">
        <v>2289</v>
      </c>
      <c r="C1133" t="s">
        <v>2290</v>
      </c>
      <c r="D1133" t="s">
        <v>113</v>
      </c>
      <c r="E1133" s="82">
        <v>45658</v>
      </c>
      <c r="F1133" s="82">
        <v>46022</v>
      </c>
      <c r="G1133">
        <v>110</v>
      </c>
      <c r="H1133">
        <v>92</v>
      </c>
      <c r="I1133">
        <f t="shared" si="76"/>
        <v>202</v>
      </c>
      <c r="J1133" s="71">
        <v>44927</v>
      </c>
      <c r="L1133">
        <v>91164</v>
      </c>
      <c r="N1133" s="24">
        <f>IF($H1133&gt;265,ROUND($H1133*0.15,0),VLOOKUP($H1133,'Office of Allowances Appendix B'!$A$1:$E$266,2,FALSE))</f>
        <v>14</v>
      </c>
      <c r="O1133" s="24">
        <f>IF($H1133&gt;265,ROUND($H1133*0.25,0),VLOOKUP($H1133,'Office of Allowances Appendix B'!$A$1:$E$266,3,FALSE))</f>
        <v>23</v>
      </c>
      <c r="P1133" s="24">
        <f>IF($H1133&gt;265,ROUND($H1133*0.4,0),VLOOKUP($H1133,'Office of Allowances Appendix B'!$A$1:$E$266,4,FALSE))</f>
        <v>37</v>
      </c>
      <c r="Q1133" s="24">
        <f t="shared" si="72"/>
        <v>18</v>
      </c>
    </row>
    <row r="1134" spans="1:17" x14ac:dyDescent="0.3">
      <c r="A1134" t="s">
        <v>2287</v>
      </c>
      <c r="B1134" t="s">
        <v>2291</v>
      </c>
      <c r="C1134" t="s">
        <v>2292</v>
      </c>
      <c r="D1134" t="s">
        <v>113</v>
      </c>
      <c r="E1134" s="82">
        <v>45658</v>
      </c>
      <c r="F1134" s="82">
        <v>46022</v>
      </c>
      <c r="G1134">
        <v>139</v>
      </c>
      <c r="H1134">
        <v>122</v>
      </c>
      <c r="I1134">
        <f t="shared" si="76"/>
        <v>261</v>
      </c>
      <c r="J1134" s="71">
        <v>44927</v>
      </c>
      <c r="L1134">
        <v>11503</v>
      </c>
      <c r="N1134" s="24">
        <f>IF($H1134&gt;265,ROUND($H1134*0.15,0),VLOOKUP($H1134,'Office of Allowances Appendix B'!$A$1:$E$266,2,FALSE))</f>
        <v>18</v>
      </c>
      <c r="O1134" s="24">
        <f>IF($H1134&gt;265,ROUND($H1134*0.25,0),VLOOKUP($H1134,'Office of Allowances Appendix B'!$A$1:$E$266,3,FALSE))</f>
        <v>31</v>
      </c>
      <c r="P1134" s="24">
        <f>IF($H1134&gt;265,ROUND($H1134*0.4,0),VLOOKUP($H1134,'Office of Allowances Appendix B'!$A$1:$E$266,4,FALSE))</f>
        <v>49</v>
      </c>
      <c r="Q1134" s="24">
        <f t="shared" ref="Q1134" si="77">H1134-SUM(N1134:P1134)</f>
        <v>24</v>
      </c>
    </row>
    <row r="1135" spans="1:17" x14ac:dyDescent="0.3">
      <c r="A1135" t="s">
        <v>2287</v>
      </c>
      <c r="B1135" t="s">
        <v>2293</v>
      </c>
      <c r="C1135" t="s">
        <v>2294</v>
      </c>
      <c r="D1135" t="s">
        <v>113</v>
      </c>
      <c r="E1135" s="82">
        <v>45658</v>
      </c>
      <c r="F1135" s="82">
        <v>46022</v>
      </c>
      <c r="G1135">
        <v>229</v>
      </c>
      <c r="H1135">
        <v>93</v>
      </c>
      <c r="I1135">
        <f t="shared" si="76"/>
        <v>322</v>
      </c>
      <c r="J1135" s="71">
        <v>45108</v>
      </c>
      <c r="L1135">
        <v>11504</v>
      </c>
      <c r="N1135" s="24">
        <f>IF($H1135&gt;265,ROUND($H1135*0.15,0),VLOOKUP($H1135,'Office of Allowances Appendix B'!$A$1:$E$266,2,FALSE))</f>
        <v>14</v>
      </c>
      <c r="O1135" s="24">
        <f>IF($H1135&gt;265,ROUND($H1135*0.25,0),VLOOKUP($H1135,'Office of Allowances Appendix B'!$A$1:$E$266,3,FALSE))</f>
        <v>23</v>
      </c>
      <c r="P1135" s="24">
        <f>IF($H1135&gt;265,ROUND($H1135*0.4,0),VLOOKUP($H1135,'Office of Allowances Appendix B'!$A$1:$E$266,4,FALSE))</f>
        <v>37</v>
      </c>
      <c r="Q1135" s="24">
        <f t="shared" si="72"/>
        <v>19</v>
      </c>
    </row>
    <row r="1136" spans="1:17" x14ac:dyDescent="0.3">
      <c r="A1136" t="s">
        <v>2287</v>
      </c>
      <c r="B1136" t="s">
        <v>2295</v>
      </c>
      <c r="C1136" t="s">
        <v>2296</v>
      </c>
      <c r="D1136" t="s">
        <v>113</v>
      </c>
      <c r="E1136" s="82">
        <v>45658</v>
      </c>
      <c r="F1136" s="82">
        <v>46022</v>
      </c>
      <c r="G1136">
        <v>220</v>
      </c>
      <c r="H1136">
        <v>135</v>
      </c>
      <c r="I1136">
        <f t="shared" si="76"/>
        <v>355</v>
      </c>
      <c r="J1136" s="71">
        <v>44927</v>
      </c>
      <c r="L1136">
        <v>10430</v>
      </c>
      <c r="N1136" s="24">
        <f>IF($H1136&gt;265,ROUND($H1136*0.15,0),VLOOKUP($H1136,'Office of Allowances Appendix B'!$A$1:$E$266,2,FALSE))</f>
        <v>20</v>
      </c>
      <c r="O1136" s="24">
        <f>IF($H1136&gt;265,ROUND($H1136*0.25,0),VLOOKUP($H1136,'Office of Allowances Appendix B'!$A$1:$E$266,3,FALSE))</f>
        <v>34</v>
      </c>
      <c r="P1136" s="24">
        <f>IF($H1136&gt;265,ROUND($H1136*0.4,0),VLOOKUP($H1136,'Office of Allowances Appendix B'!$A$1:$E$266,4,FALSE))</f>
        <v>54</v>
      </c>
      <c r="Q1136" s="24">
        <f t="shared" si="72"/>
        <v>27</v>
      </c>
    </row>
    <row r="1137" spans="1:17" x14ac:dyDescent="0.3">
      <c r="A1137" t="s">
        <v>2287</v>
      </c>
      <c r="B1137" t="s">
        <v>2297</v>
      </c>
      <c r="C1137" t="s">
        <v>2298</v>
      </c>
      <c r="D1137" t="s">
        <v>113</v>
      </c>
      <c r="E1137" s="82">
        <v>45658</v>
      </c>
      <c r="F1137" s="82">
        <v>46022</v>
      </c>
      <c r="G1137">
        <v>119</v>
      </c>
      <c r="H1137">
        <v>101</v>
      </c>
      <c r="I1137">
        <f t="shared" si="76"/>
        <v>220</v>
      </c>
      <c r="J1137" s="71">
        <v>44927</v>
      </c>
      <c r="L1137">
        <v>13117</v>
      </c>
      <c r="N1137" s="24">
        <f>IF($H1137&gt;265,ROUND($H1137*0.15,0),VLOOKUP($H1137,'Office of Allowances Appendix B'!$A$1:$E$266,2,FALSE))</f>
        <v>15</v>
      </c>
      <c r="O1137" s="24">
        <f>IF($H1137&gt;265,ROUND($H1137*0.25,0),VLOOKUP($H1137,'Office of Allowances Appendix B'!$A$1:$E$266,3,FALSE))</f>
        <v>25</v>
      </c>
      <c r="P1137" s="24">
        <f>IF($H1137&gt;265,ROUND($H1137*0.4,0),VLOOKUP($H1137,'Office of Allowances Appendix B'!$A$1:$E$266,4,FALSE))</f>
        <v>41</v>
      </c>
      <c r="Q1137" s="24">
        <f t="shared" ref="Q1137:Q1140" si="78">H1137-SUM(N1137:P1137)</f>
        <v>20</v>
      </c>
    </row>
    <row r="1138" spans="1:17" x14ac:dyDescent="0.3">
      <c r="A1138" t="s">
        <v>2287</v>
      </c>
      <c r="B1138" t="s">
        <v>2299</v>
      </c>
      <c r="C1138" t="s">
        <v>2300</v>
      </c>
      <c r="D1138" t="s">
        <v>113</v>
      </c>
      <c r="E1138" s="82">
        <v>45658</v>
      </c>
      <c r="F1138" s="82">
        <v>46022</v>
      </c>
      <c r="G1138">
        <v>139</v>
      </c>
      <c r="H1138">
        <v>114</v>
      </c>
      <c r="I1138">
        <f t="shared" si="76"/>
        <v>253</v>
      </c>
      <c r="J1138" s="71">
        <v>44927</v>
      </c>
      <c r="L1138">
        <v>11505</v>
      </c>
      <c r="N1138" s="24">
        <f>IF($H1138&gt;265,ROUND($H1138*0.15,0),VLOOKUP($H1138,'Office of Allowances Appendix B'!$A$1:$E$266,2,FALSE))</f>
        <v>17</v>
      </c>
      <c r="O1138" s="24">
        <f>IF($H1138&gt;265,ROUND($H1138*0.25,0),VLOOKUP($H1138,'Office of Allowances Appendix B'!$A$1:$E$266,3,FALSE))</f>
        <v>29</v>
      </c>
      <c r="P1138" s="24">
        <f>IF($H1138&gt;265,ROUND($H1138*0.4,0),VLOOKUP($H1138,'Office of Allowances Appendix B'!$A$1:$E$266,4,FALSE))</f>
        <v>45</v>
      </c>
      <c r="Q1138" s="24">
        <f t="shared" si="78"/>
        <v>23</v>
      </c>
    </row>
    <row r="1139" spans="1:17" x14ac:dyDescent="0.3">
      <c r="A1139" t="s">
        <v>2287</v>
      </c>
      <c r="B1139" t="s">
        <v>2301</v>
      </c>
      <c r="C1139" t="s">
        <v>2302</v>
      </c>
      <c r="D1139" t="s">
        <v>113</v>
      </c>
      <c r="E1139" s="82">
        <v>45658</v>
      </c>
      <c r="F1139" s="82">
        <v>46022</v>
      </c>
      <c r="G1139">
        <v>110</v>
      </c>
      <c r="H1139">
        <v>72</v>
      </c>
      <c r="I1139">
        <f t="shared" si="76"/>
        <v>182</v>
      </c>
      <c r="J1139" s="71">
        <v>44927</v>
      </c>
      <c r="L1139">
        <v>91163</v>
      </c>
      <c r="N1139" s="24">
        <f>IF($H1139&gt;265,ROUND($H1139*0.15,0),VLOOKUP($H1139,'Office of Allowances Appendix B'!$A$1:$E$266,2,FALSE))</f>
        <v>11</v>
      </c>
      <c r="O1139" s="24">
        <f>IF($H1139&gt;265,ROUND($H1139*0.25,0),VLOOKUP($H1139,'Office of Allowances Appendix B'!$A$1:$E$266,3,FALSE))</f>
        <v>18</v>
      </c>
      <c r="P1139" s="24">
        <f>IF($H1139&gt;265,ROUND($H1139*0.4,0),VLOOKUP($H1139,'Office of Allowances Appendix B'!$A$1:$E$266,4,FALSE))</f>
        <v>29</v>
      </c>
      <c r="Q1139" s="24">
        <f t="shared" si="78"/>
        <v>14</v>
      </c>
    </row>
    <row r="1140" spans="1:17" x14ac:dyDescent="0.3">
      <c r="A1140" t="s">
        <v>2303</v>
      </c>
      <c r="B1140" t="s">
        <v>109</v>
      </c>
      <c r="C1140" t="s">
        <v>2304</v>
      </c>
      <c r="D1140" t="s">
        <v>113</v>
      </c>
      <c r="E1140" s="82">
        <v>45658</v>
      </c>
      <c r="F1140" s="82">
        <v>46022</v>
      </c>
      <c r="G1140">
        <v>130</v>
      </c>
      <c r="H1140">
        <v>85</v>
      </c>
      <c r="I1140">
        <f t="shared" si="76"/>
        <v>215</v>
      </c>
      <c r="J1140" s="71">
        <v>45689</v>
      </c>
      <c r="L1140">
        <v>11849</v>
      </c>
      <c r="N1140" s="24">
        <f>IF($H1140&gt;265,ROUND($H1140*0.15,0),VLOOKUP($H1140,'Office of Allowances Appendix B'!$A$1:$E$266,2,FALSE))</f>
        <v>13</v>
      </c>
      <c r="O1140" s="24">
        <f>IF($H1140&gt;265,ROUND($H1140*0.25,0),VLOOKUP($H1140,'Office of Allowances Appendix B'!$A$1:$E$266,3,FALSE))</f>
        <v>21</v>
      </c>
      <c r="P1140" s="24">
        <f>IF($H1140&gt;265,ROUND($H1140*0.4,0),VLOOKUP($H1140,'Office of Allowances Appendix B'!$A$1:$E$266,4,FALSE))</f>
        <v>34</v>
      </c>
      <c r="Q1140" s="24">
        <f t="shared" si="78"/>
        <v>17</v>
      </c>
    </row>
    <row r="1141" spans="1:17" x14ac:dyDescent="0.3">
      <c r="A1141" t="s">
        <v>2303</v>
      </c>
      <c r="B1141" t="s">
        <v>2305</v>
      </c>
      <c r="C1141" t="s">
        <v>2306</v>
      </c>
      <c r="D1141" t="s">
        <v>113</v>
      </c>
      <c r="E1141" s="82">
        <v>45658</v>
      </c>
      <c r="F1141" s="82">
        <v>46022</v>
      </c>
      <c r="G1141">
        <v>290</v>
      </c>
      <c r="H1141">
        <v>121</v>
      </c>
      <c r="I1141">
        <f t="shared" si="76"/>
        <v>411</v>
      </c>
      <c r="J1141" s="71">
        <v>45689</v>
      </c>
      <c r="L1141">
        <v>12074</v>
      </c>
    </row>
    <row r="1142" spans="1:17" x14ac:dyDescent="0.3">
      <c r="A1142" t="s">
        <v>2303</v>
      </c>
      <c r="B1142" t="s">
        <v>2307</v>
      </c>
      <c r="C1142" t="s">
        <v>2308</v>
      </c>
      <c r="D1142" t="s">
        <v>113</v>
      </c>
      <c r="E1142" s="82">
        <v>45658</v>
      </c>
      <c r="F1142" s="82">
        <v>46022</v>
      </c>
      <c r="G1142">
        <v>192</v>
      </c>
      <c r="H1142">
        <v>115</v>
      </c>
      <c r="I1142">
        <f t="shared" si="76"/>
        <v>307</v>
      </c>
      <c r="J1142" s="71">
        <v>45689</v>
      </c>
      <c r="L1142">
        <v>10417</v>
      </c>
    </row>
    <row r="1143" spans="1:17" x14ac:dyDescent="0.3">
      <c r="A1143" t="s">
        <v>2303</v>
      </c>
      <c r="B1143" t="s">
        <v>2309</v>
      </c>
      <c r="C1143" t="s">
        <v>2310</v>
      </c>
      <c r="E1143" s="82">
        <v>45658</v>
      </c>
      <c r="F1143" s="82">
        <v>45838</v>
      </c>
      <c r="G1143">
        <v>290</v>
      </c>
      <c r="H1143">
        <v>108</v>
      </c>
      <c r="I1143">
        <f t="shared" si="76"/>
        <v>398</v>
      </c>
      <c r="J1143" s="71">
        <v>45689</v>
      </c>
      <c r="L1143">
        <v>11507</v>
      </c>
    </row>
    <row r="1144" spans="1:17" x14ac:dyDescent="0.3">
      <c r="A1144" t="s">
        <v>2303</v>
      </c>
      <c r="B1144" t="s">
        <v>2309</v>
      </c>
      <c r="C1144" t="s">
        <v>2310</v>
      </c>
      <c r="D1144" t="s">
        <v>113</v>
      </c>
      <c r="E1144" s="82">
        <v>45839</v>
      </c>
      <c r="F1144" s="82">
        <v>45991</v>
      </c>
      <c r="G1144">
        <v>363</v>
      </c>
      <c r="H1144">
        <v>115</v>
      </c>
      <c r="I1144">
        <f t="shared" si="76"/>
        <v>478</v>
      </c>
      <c r="J1144" s="71">
        <v>45689</v>
      </c>
      <c r="L1144">
        <v>11507</v>
      </c>
    </row>
    <row r="1145" spans="1:17" x14ac:dyDescent="0.3">
      <c r="A1145" t="s">
        <v>2303</v>
      </c>
      <c r="B1145" t="s">
        <v>2309</v>
      </c>
      <c r="C1145" t="s">
        <v>2310</v>
      </c>
      <c r="D1145" t="s">
        <v>140</v>
      </c>
      <c r="E1145" s="82">
        <v>45992</v>
      </c>
      <c r="F1145" s="82">
        <v>46022</v>
      </c>
      <c r="G1145">
        <v>290</v>
      </c>
      <c r="H1145">
        <v>108</v>
      </c>
      <c r="I1145">
        <f t="shared" si="76"/>
        <v>398</v>
      </c>
      <c r="J1145" s="71">
        <v>45689</v>
      </c>
      <c r="L1145">
        <v>11507</v>
      </c>
    </row>
  </sheetData>
  <sheetProtection algorithmName="SHA-512" hashValue="Tudsbb5JavoMNmxa8+VYdd1OAXnRVPhm1dudN0pPcRPT7BGWwbYC14DO+C7fMYQYpz1PK/yjTZFSn0+YPWAqcA==" saltValue="qPnnVSwU0lQil106iyJVCw==" spinCount="100000" sheet="1" autoFilter="0"/>
  <conditionalFormatting sqref="C2">
    <cfRule type="duplicateValues" dxfId="2" priority="85" stopIfTrue="1"/>
  </conditionalFormatting>
  <conditionalFormatting sqref="C3:C1145">
    <cfRule type="duplicateValues" dxfId="1" priority="1" stopIfTrue="1"/>
  </conditionalFormatting>
  <conditionalFormatting sqref="C1146:C1048576 C1">
    <cfRule type="duplicateValues" dxfId="0" priority="805"/>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B68F-5697-4792-8D9B-8EFB70B6B3C0}">
  <dimension ref="A1:AS83"/>
  <sheetViews>
    <sheetView topLeftCell="A52" workbookViewId="0">
      <selection activeCell="C54" sqref="C54"/>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2311</v>
      </c>
    </row>
    <row r="2" spans="1:45" ht="27.6" x14ac:dyDescent="0.3">
      <c r="A2" s="4" t="s">
        <v>2312</v>
      </c>
    </row>
    <row r="3" spans="1:45" ht="55.2" x14ac:dyDescent="0.3">
      <c r="A3" s="5" t="s">
        <v>2313</v>
      </c>
    </row>
    <row r="4" spans="1:45" ht="14.4" x14ac:dyDescent="0.3">
      <c r="A4" s="70" t="s">
        <v>2314</v>
      </c>
    </row>
    <row r="5" spans="1:45" ht="21" customHeight="1" thickBot="1" x14ac:dyDescent="0.35">
      <c r="A5" s="6" t="s">
        <v>2315</v>
      </c>
    </row>
    <row r="6" spans="1:45" ht="29.25" customHeight="1" thickBot="1" x14ac:dyDescent="0.35">
      <c r="A6" s="6" t="s">
        <v>2316</v>
      </c>
    </row>
    <row r="7" spans="1:45" ht="30" customHeight="1" thickBot="1" x14ac:dyDescent="0.35">
      <c r="A7" s="6" t="s">
        <v>2317</v>
      </c>
    </row>
    <row r="8" spans="1:45" ht="51.75" customHeight="1" thickBot="1" x14ac:dyDescent="0.35">
      <c r="A8" s="6" t="s">
        <v>2318</v>
      </c>
    </row>
    <row r="9" spans="1:45" ht="52.5" customHeight="1" x14ac:dyDescent="0.3">
      <c r="A9" s="5" t="s">
        <v>2319</v>
      </c>
    </row>
    <row r="10" spans="1:45" s="8" customFormat="1" ht="55.2" x14ac:dyDescent="0.3">
      <c r="A10" s="7" t="s">
        <v>2320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2321</v>
      </c>
    </row>
    <row r="12" spans="1:45" ht="21" customHeight="1" thickBot="1" x14ac:dyDescent="0.35">
      <c r="A12" s="5" t="s">
        <v>2322</v>
      </c>
    </row>
    <row r="13" spans="1:45" ht="37.5" customHeight="1" thickBot="1" x14ac:dyDescent="0.35">
      <c r="A13" s="10" t="s">
        <v>2323</v>
      </c>
    </row>
    <row r="14" spans="1:45" ht="28.2" thickBot="1" x14ac:dyDescent="0.35">
      <c r="A14" s="6" t="s">
        <v>2324</v>
      </c>
    </row>
    <row r="15" spans="1:45" ht="28.2" thickBot="1" x14ac:dyDescent="0.35">
      <c r="A15" s="6" t="s">
        <v>2325</v>
      </c>
    </row>
    <row r="16" spans="1:45" ht="28.2" thickBot="1" x14ac:dyDescent="0.35">
      <c r="A16" s="6" t="s">
        <v>2326</v>
      </c>
    </row>
    <row r="17" spans="1:1" x14ac:dyDescent="0.3">
      <c r="A17" s="5" t="s">
        <v>2327</v>
      </c>
    </row>
    <row r="18" spans="1:1" ht="69" x14ac:dyDescent="0.3">
      <c r="A18" s="4" t="s">
        <v>2375</v>
      </c>
    </row>
    <row r="19" spans="1:1" ht="96.6" x14ac:dyDescent="0.3">
      <c r="A19" s="12" t="s">
        <v>2328</v>
      </c>
    </row>
    <row r="20" spans="1:1" ht="56.25" customHeight="1" x14ac:dyDescent="0.3">
      <c r="A20" s="13" t="s">
        <v>2329</v>
      </c>
    </row>
    <row r="21" spans="1:1" ht="51.6" customHeight="1" x14ac:dyDescent="0.3">
      <c r="A21" s="14" t="s">
        <v>2376</v>
      </c>
    </row>
    <row r="22" spans="1:1" ht="71.25" customHeight="1" x14ac:dyDescent="0.3">
      <c r="A22" s="13" t="s">
        <v>2330</v>
      </c>
    </row>
    <row r="23" spans="1:1" ht="55.2" x14ac:dyDescent="0.3">
      <c r="A23" s="15" t="s">
        <v>2331</v>
      </c>
    </row>
    <row r="24" spans="1:1" ht="33.75" customHeight="1" x14ac:dyDescent="0.3">
      <c r="A24" s="4" t="s">
        <v>2332</v>
      </c>
    </row>
    <row r="25" spans="1:1" ht="86.7" customHeight="1" x14ac:dyDescent="0.3">
      <c r="A25" s="14" t="s">
        <v>2333</v>
      </c>
    </row>
    <row r="26" spans="1:1" ht="20.100000000000001" customHeight="1" thickBot="1" x14ac:dyDescent="0.35">
      <c r="A26" s="6" t="s">
        <v>2334</v>
      </c>
    </row>
    <row r="27" spans="1:1" ht="83.4" thickBot="1" x14ac:dyDescent="0.35">
      <c r="A27" s="6" t="s">
        <v>2335</v>
      </c>
    </row>
    <row r="28" spans="1:1" ht="81" customHeight="1" thickBot="1" x14ac:dyDescent="0.35">
      <c r="A28" s="6" t="s">
        <v>2336</v>
      </c>
    </row>
    <row r="29" spans="1:1" x14ac:dyDescent="0.3">
      <c r="A29" s="15" t="s">
        <v>2337</v>
      </c>
    </row>
    <row r="30" spans="1:1" ht="14.4" thickBot="1" x14ac:dyDescent="0.35">
      <c r="A30" s="16" t="s">
        <v>2338</v>
      </c>
    </row>
    <row r="31" spans="1:1" ht="28.2" thickBot="1" x14ac:dyDescent="0.35">
      <c r="A31" s="16" t="s">
        <v>2339</v>
      </c>
    </row>
    <row r="32" spans="1:1" ht="55.8" thickBot="1" x14ac:dyDescent="0.35">
      <c r="A32" s="11" t="s">
        <v>2340</v>
      </c>
    </row>
    <row r="33" spans="1:1" ht="14.4" thickBot="1" x14ac:dyDescent="0.35">
      <c r="A33" s="16" t="s">
        <v>2341</v>
      </c>
    </row>
    <row r="34" spans="1:1" ht="14.4" thickBot="1" x14ac:dyDescent="0.35">
      <c r="A34" s="17" t="s">
        <v>2342</v>
      </c>
    </row>
    <row r="35" spans="1:1" ht="42" thickBot="1" x14ac:dyDescent="0.35">
      <c r="A35" s="18" t="s">
        <v>2343</v>
      </c>
    </row>
    <row r="36" spans="1:1" ht="15.75" customHeight="1" thickBot="1" x14ac:dyDescent="0.35">
      <c r="A36" s="19" t="s">
        <v>2344</v>
      </c>
    </row>
    <row r="37" spans="1:1" ht="33" customHeight="1" thickBot="1" x14ac:dyDescent="0.35">
      <c r="A37" s="19" t="s">
        <v>2345</v>
      </c>
    </row>
    <row r="38" spans="1:1" ht="28.2" thickBot="1" x14ac:dyDescent="0.35">
      <c r="A38" s="20" t="s">
        <v>2346</v>
      </c>
    </row>
    <row r="39" spans="1:1" ht="42" thickBot="1" x14ac:dyDescent="0.35">
      <c r="A39" s="21" t="s">
        <v>2347</v>
      </c>
    </row>
    <row r="40" spans="1:1" ht="42" thickBot="1" x14ac:dyDescent="0.35">
      <c r="A40" s="21" t="s">
        <v>2348</v>
      </c>
    </row>
    <row r="41" spans="1:1" ht="59.7" customHeight="1" x14ac:dyDescent="0.3">
      <c r="A41" s="14" t="s">
        <v>2349</v>
      </c>
    </row>
    <row r="42" spans="1:1" ht="69" x14ac:dyDescent="0.3">
      <c r="A42" s="4" t="s">
        <v>2350</v>
      </c>
    </row>
    <row r="43" spans="1:1" ht="17.25" customHeight="1" x14ac:dyDescent="0.3">
      <c r="A43" s="22" t="s">
        <v>2351</v>
      </c>
    </row>
    <row r="44" spans="1:1" ht="27.6" x14ac:dyDescent="0.3">
      <c r="A44" s="4" t="s">
        <v>2352</v>
      </c>
    </row>
    <row r="45" spans="1:1" ht="31.5" customHeight="1" x14ac:dyDescent="0.3">
      <c r="A45" s="23" t="s">
        <v>2353</v>
      </c>
    </row>
    <row r="46" spans="1:1" ht="24" customHeight="1" x14ac:dyDescent="0.3">
      <c r="A46" s="22" t="s">
        <v>2354</v>
      </c>
    </row>
    <row r="47" spans="1:1" ht="21" customHeight="1" x14ac:dyDescent="0.3">
      <c r="A47" s="14" t="s">
        <v>2355</v>
      </c>
    </row>
    <row r="48" spans="1:1" ht="23.25" customHeight="1" x14ac:dyDescent="0.3">
      <c r="A48" s="22" t="s">
        <v>2356</v>
      </c>
    </row>
    <row r="49" spans="1:1" s="63" customFormat="1" ht="69" x14ac:dyDescent="0.3">
      <c r="A49" s="64" t="s">
        <v>2357</v>
      </c>
    </row>
    <row r="50" spans="1:1" ht="39.75" customHeight="1" x14ac:dyDescent="0.3">
      <c r="A50" s="4" t="s">
        <v>2358</v>
      </c>
    </row>
    <row r="51" spans="1:1" s="63" customFormat="1" ht="69" x14ac:dyDescent="0.3">
      <c r="A51" s="65" t="s">
        <v>2359</v>
      </c>
    </row>
    <row r="52" spans="1:1" ht="66" customHeight="1" x14ac:dyDescent="0.3">
      <c r="A52" s="14" t="s">
        <v>2360</v>
      </c>
    </row>
    <row r="53" spans="1:1" ht="69" x14ac:dyDescent="0.3">
      <c r="A53" s="4" t="s">
        <v>2361</v>
      </c>
    </row>
    <row r="54" spans="1:1" ht="69" x14ac:dyDescent="0.3">
      <c r="A54" s="69" t="s">
        <v>2362</v>
      </c>
    </row>
    <row r="55" spans="1:1" ht="82.8" x14ac:dyDescent="0.3">
      <c r="A55" s="69" t="s">
        <v>2380</v>
      </c>
    </row>
    <row r="56" spans="1:1" ht="69" x14ac:dyDescent="0.3">
      <c r="A56" s="69" t="s">
        <v>2381</v>
      </c>
    </row>
    <row r="57" spans="1:1" x14ac:dyDescent="0.3">
      <c r="A57" s="63"/>
    </row>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row r="83" ht="24.75" customHeight="1" x14ac:dyDescent="0.3"/>
  </sheetData>
  <sheetProtection algorithmName="SHA-512" hashValue="CtLTZYS5qdWUsFk5q9ImfF8R7AzSZ2bB9my7o5sog32P436HM/UNQPmr2+5mEgK68cIsiaPc6X4eGymjv+Eaxw==" saltValue="cnD1pIP4buynuMuMcj7zEg==" spinCount="100000" sheet="1"/>
  <hyperlinks>
    <hyperlink ref="A4" r:id="rId1" xr:uid="{23317859-844F-4127-B585-0C4680DA81C6}"/>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EC8-6FBD-4BAE-86E6-A6605BD4FC30}">
  <dimension ref="A1:A15"/>
  <sheetViews>
    <sheetView workbookViewId="0">
      <selection activeCell="E9" sqref="E9"/>
    </sheetView>
  </sheetViews>
  <sheetFormatPr defaultColWidth="9.33203125" defaultRowHeight="33.75" customHeight="1" x14ac:dyDescent="0.25"/>
  <cols>
    <col min="1" max="1" width="92.44140625" style="81" customWidth="1"/>
    <col min="2" max="256" width="9.33203125" style="75"/>
    <col min="257" max="257" width="92.44140625" style="75" customWidth="1"/>
    <col min="258" max="512" width="9.33203125" style="75"/>
    <col min="513" max="513" width="92.44140625" style="75" customWidth="1"/>
    <col min="514" max="768" width="9.33203125" style="75"/>
    <col min="769" max="769" width="92.44140625" style="75" customWidth="1"/>
    <col min="770" max="1024" width="9.33203125" style="75"/>
    <col min="1025" max="1025" width="92.44140625" style="75" customWidth="1"/>
    <col min="1026" max="1280" width="9.33203125" style="75"/>
    <col min="1281" max="1281" width="92.44140625" style="75" customWidth="1"/>
    <col min="1282" max="1536" width="9.33203125" style="75"/>
    <col min="1537" max="1537" width="92.44140625" style="75" customWidth="1"/>
    <col min="1538" max="1792" width="9.33203125" style="75"/>
    <col min="1793" max="1793" width="92.44140625" style="75" customWidth="1"/>
    <col min="1794" max="2048" width="9.33203125" style="75"/>
    <col min="2049" max="2049" width="92.44140625" style="75" customWidth="1"/>
    <col min="2050" max="2304" width="9.33203125" style="75"/>
    <col min="2305" max="2305" width="92.44140625" style="75" customWidth="1"/>
    <col min="2306" max="2560" width="9.33203125" style="75"/>
    <col min="2561" max="2561" width="92.44140625" style="75" customWidth="1"/>
    <col min="2562" max="2816" width="9.33203125" style="75"/>
    <col min="2817" max="2817" width="92.44140625" style="75" customWidth="1"/>
    <col min="2818" max="3072" width="9.33203125" style="75"/>
    <col min="3073" max="3073" width="92.44140625" style="75" customWidth="1"/>
    <col min="3074" max="3328" width="9.33203125" style="75"/>
    <col min="3329" max="3329" width="92.44140625" style="75" customWidth="1"/>
    <col min="3330" max="3584" width="9.33203125" style="75"/>
    <col min="3585" max="3585" width="92.44140625" style="75" customWidth="1"/>
    <col min="3586" max="3840" width="9.33203125" style="75"/>
    <col min="3841" max="3841" width="92.44140625" style="75" customWidth="1"/>
    <col min="3842" max="4096" width="9.33203125" style="75"/>
    <col min="4097" max="4097" width="92.44140625" style="75" customWidth="1"/>
    <col min="4098" max="4352" width="9.33203125" style="75"/>
    <col min="4353" max="4353" width="92.44140625" style="75" customWidth="1"/>
    <col min="4354" max="4608" width="9.33203125" style="75"/>
    <col min="4609" max="4609" width="92.44140625" style="75" customWidth="1"/>
    <col min="4610" max="4864" width="9.33203125" style="75"/>
    <col min="4865" max="4865" width="92.44140625" style="75" customWidth="1"/>
    <col min="4866" max="5120" width="9.33203125" style="75"/>
    <col min="5121" max="5121" width="92.44140625" style="75" customWidth="1"/>
    <col min="5122" max="5376" width="9.33203125" style="75"/>
    <col min="5377" max="5377" width="92.44140625" style="75" customWidth="1"/>
    <col min="5378" max="5632" width="9.33203125" style="75"/>
    <col min="5633" max="5633" width="92.44140625" style="75" customWidth="1"/>
    <col min="5634" max="5888" width="9.33203125" style="75"/>
    <col min="5889" max="5889" width="92.44140625" style="75" customWidth="1"/>
    <col min="5890" max="6144" width="9.33203125" style="75"/>
    <col min="6145" max="6145" width="92.44140625" style="75" customWidth="1"/>
    <col min="6146" max="6400" width="9.33203125" style="75"/>
    <col min="6401" max="6401" width="92.44140625" style="75" customWidth="1"/>
    <col min="6402" max="6656" width="9.33203125" style="75"/>
    <col min="6657" max="6657" width="92.44140625" style="75" customWidth="1"/>
    <col min="6658" max="6912" width="9.33203125" style="75"/>
    <col min="6913" max="6913" width="92.44140625" style="75" customWidth="1"/>
    <col min="6914" max="7168" width="9.33203125" style="75"/>
    <col min="7169" max="7169" width="92.44140625" style="75" customWidth="1"/>
    <col min="7170" max="7424" width="9.33203125" style="75"/>
    <col min="7425" max="7425" width="92.44140625" style="75" customWidth="1"/>
    <col min="7426" max="7680" width="9.33203125" style="75"/>
    <col min="7681" max="7681" width="92.44140625" style="75" customWidth="1"/>
    <col min="7682" max="7936" width="9.33203125" style="75"/>
    <col min="7937" max="7937" width="92.44140625" style="75" customWidth="1"/>
    <col min="7938" max="8192" width="9.33203125" style="75"/>
    <col min="8193" max="8193" width="92.44140625" style="75" customWidth="1"/>
    <col min="8194" max="8448" width="9.33203125" style="75"/>
    <col min="8449" max="8449" width="92.44140625" style="75" customWidth="1"/>
    <col min="8450" max="8704" width="9.33203125" style="75"/>
    <col min="8705" max="8705" width="92.44140625" style="75" customWidth="1"/>
    <col min="8706" max="8960" width="9.33203125" style="75"/>
    <col min="8961" max="8961" width="92.44140625" style="75" customWidth="1"/>
    <col min="8962" max="9216" width="9.33203125" style="75"/>
    <col min="9217" max="9217" width="92.44140625" style="75" customWidth="1"/>
    <col min="9218" max="9472" width="9.33203125" style="75"/>
    <col min="9473" max="9473" width="92.44140625" style="75" customWidth="1"/>
    <col min="9474" max="9728" width="9.33203125" style="75"/>
    <col min="9729" max="9729" width="92.44140625" style="75" customWidth="1"/>
    <col min="9730" max="9984" width="9.33203125" style="75"/>
    <col min="9985" max="9985" width="92.44140625" style="75" customWidth="1"/>
    <col min="9986" max="10240" width="9.33203125" style="75"/>
    <col min="10241" max="10241" width="92.44140625" style="75" customWidth="1"/>
    <col min="10242" max="10496" width="9.33203125" style="75"/>
    <col min="10497" max="10497" width="92.44140625" style="75" customWidth="1"/>
    <col min="10498" max="10752" width="9.33203125" style="75"/>
    <col min="10753" max="10753" width="92.44140625" style="75" customWidth="1"/>
    <col min="10754" max="11008" width="9.33203125" style="75"/>
    <col min="11009" max="11009" width="92.44140625" style="75" customWidth="1"/>
    <col min="11010" max="11264" width="9.33203125" style="75"/>
    <col min="11265" max="11265" width="92.44140625" style="75" customWidth="1"/>
    <col min="11266" max="11520" width="9.33203125" style="75"/>
    <col min="11521" max="11521" width="92.44140625" style="75" customWidth="1"/>
    <col min="11522" max="11776" width="9.33203125" style="75"/>
    <col min="11777" max="11777" width="92.44140625" style="75" customWidth="1"/>
    <col min="11778" max="12032" width="9.33203125" style="75"/>
    <col min="12033" max="12033" width="92.44140625" style="75" customWidth="1"/>
    <col min="12034" max="12288" width="9.33203125" style="75"/>
    <col min="12289" max="12289" width="92.44140625" style="75" customWidth="1"/>
    <col min="12290" max="12544" width="9.33203125" style="75"/>
    <col min="12545" max="12545" width="92.44140625" style="75" customWidth="1"/>
    <col min="12546" max="12800" width="9.33203125" style="75"/>
    <col min="12801" max="12801" width="92.44140625" style="75" customWidth="1"/>
    <col min="12802" max="13056" width="9.33203125" style="75"/>
    <col min="13057" max="13057" width="92.44140625" style="75" customWidth="1"/>
    <col min="13058" max="13312" width="9.33203125" style="75"/>
    <col min="13313" max="13313" width="92.44140625" style="75" customWidth="1"/>
    <col min="13314" max="13568" width="9.33203125" style="75"/>
    <col min="13569" max="13569" width="92.44140625" style="75" customWidth="1"/>
    <col min="13570" max="13824" width="9.33203125" style="75"/>
    <col min="13825" max="13825" width="92.44140625" style="75" customWidth="1"/>
    <col min="13826" max="14080" width="9.33203125" style="75"/>
    <col min="14081" max="14081" width="92.44140625" style="75" customWidth="1"/>
    <col min="14082" max="14336" width="9.33203125" style="75"/>
    <col min="14337" max="14337" width="92.44140625" style="75" customWidth="1"/>
    <col min="14338" max="14592" width="9.33203125" style="75"/>
    <col min="14593" max="14593" width="92.44140625" style="75" customWidth="1"/>
    <col min="14594" max="14848" width="9.33203125" style="75"/>
    <col min="14849" max="14849" width="92.44140625" style="75" customWidth="1"/>
    <col min="14850" max="15104" width="9.33203125" style="75"/>
    <col min="15105" max="15105" width="92.44140625" style="75" customWidth="1"/>
    <col min="15106" max="15360" width="9.33203125" style="75"/>
    <col min="15361" max="15361" width="92.44140625" style="75" customWidth="1"/>
    <col min="15362" max="15616" width="9.33203125" style="75"/>
    <col min="15617" max="15617" width="92.44140625" style="75" customWidth="1"/>
    <col min="15618" max="15872" width="9.33203125" style="75"/>
    <col min="15873" max="15873" width="92.44140625" style="75" customWidth="1"/>
    <col min="15874" max="16128" width="9.33203125" style="75"/>
    <col min="16129" max="16129" width="92.44140625" style="75" customWidth="1"/>
    <col min="16130" max="16384" width="9.33203125" style="75"/>
  </cols>
  <sheetData>
    <row r="1" spans="1:1" s="73" customFormat="1" ht="33.75" customHeight="1" x14ac:dyDescent="0.3">
      <c r="A1" s="72" t="s">
        <v>2363</v>
      </c>
    </row>
    <row r="2" spans="1:1" ht="19.8" x14ac:dyDescent="0.25">
      <c r="A2" s="74" t="s">
        <v>2364</v>
      </c>
    </row>
    <row r="3" spans="1:1" ht="19.8" x14ac:dyDescent="0.25">
      <c r="A3" s="74"/>
    </row>
    <row r="4" spans="1:1" ht="33.75" customHeight="1" x14ac:dyDescent="0.3">
      <c r="A4" s="78" t="s">
        <v>2365</v>
      </c>
    </row>
    <row r="5" spans="1:1" ht="33.75" customHeight="1" x14ac:dyDescent="0.25">
      <c r="A5" s="76" t="s">
        <v>2364</v>
      </c>
    </row>
    <row r="6" spans="1:1" ht="33.75" customHeight="1" x14ac:dyDescent="0.25">
      <c r="A6" s="76"/>
    </row>
    <row r="7" spans="1:1" ht="33.75" customHeight="1" x14ac:dyDescent="0.3">
      <c r="A7" s="78" t="s">
        <v>2366</v>
      </c>
    </row>
    <row r="8" spans="1:1" ht="33.75" customHeight="1" x14ac:dyDescent="0.25">
      <c r="A8" s="76" t="s">
        <v>2382</v>
      </c>
    </row>
    <row r="9" spans="1:1" ht="33.75" customHeight="1" x14ac:dyDescent="0.25">
      <c r="A9" s="76"/>
    </row>
    <row r="10" spans="1:1" ht="33.75" customHeight="1" x14ac:dyDescent="0.3">
      <c r="A10" s="78" t="s">
        <v>2367</v>
      </c>
    </row>
    <row r="11" spans="1:1" ht="19.8" x14ac:dyDescent="0.25">
      <c r="A11" s="79" t="s">
        <v>2368</v>
      </c>
    </row>
    <row r="12" spans="1:1" ht="33.75" customHeight="1" x14ac:dyDescent="0.25">
      <c r="A12" s="77"/>
    </row>
    <row r="13" spans="1:1" ht="19.8" x14ac:dyDescent="0.25">
      <c r="A13" s="79"/>
    </row>
    <row r="14" spans="1:1" s="80" customFormat="1" ht="33.75" customHeight="1" x14ac:dyDescent="0.25"/>
    <row r="15" spans="1:1" ht="19.8" x14ac:dyDescent="0.25">
      <c r="A15" s="79"/>
    </row>
  </sheetData>
  <sheetProtection algorithmName="SHA-512" hashValue="lNjYqNjbB4+TTdPY+Adps5RjUJr4aQTHLYl78MnOBNqVw8R6Mug5kfAwEYUAylU7jfnGAhaCSVZlwPpxuxaFCg==" saltValue="HMDI7tpBwzUrF7xIlT76QQ==" spinCount="100000" sheet="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2369</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2370</v>
      </c>
    </row>
    <row r="269" spans="1:5" x14ac:dyDescent="0.3">
      <c r="A269" s="24" t="s">
        <v>2371</v>
      </c>
    </row>
    <row r="270" spans="1:5" x14ac:dyDescent="0.3">
      <c r="A270" s="38" t="s">
        <v>2372</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2373</v>
      </c>
      <c r="C1" s="43">
        <f>'Foreign Per Diem Worksheet'!B1-DAY('Foreign Per Diem Worksheet'!B1)+1</f>
        <v>45689</v>
      </c>
    </row>
    <row r="2" spans="1:3" x14ac:dyDescent="0.3">
      <c r="A2" t="s">
        <v>2374</v>
      </c>
      <c r="C2" s="43">
        <f>DATE(YEAR('Foreign Per Diem Worksheet'!B1),MONTH('Foreign Per Diem Worksheet'!B1)+1,0)</f>
        <v>45716</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2.xml><?xml version="1.0" encoding="utf-8"?>
<ds:datastoreItem xmlns:ds="http://schemas.openxmlformats.org/officeDocument/2006/customXml" ds:itemID="{5FEBCFB7-E8BC-4CD7-B36F-A157548C01FA}">
  <ds:schemaRefs>
    <ds:schemaRef ds:uri="http://schemas.microsoft.com/office/2006/metadata/properties"/>
    <ds:schemaRef ds:uri="http://purl.org/dc/elements/1.1/"/>
    <ds:schemaRef ds:uri="http://www.w3.org/XML/1998/namespace"/>
    <ds:schemaRef ds:uri="9ee830aa-8928-4553-b7cd-18e5d8f5812d"/>
    <ds:schemaRef ds:uri="http://schemas.openxmlformats.org/package/2006/metadata/core-properties"/>
    <ds:schemaRef ds:uri="fb203811-a346-43db-ba4b-7ccd0000ad48"/>
    <ds:schemaRef ds:uri="http://schemas.microsoft.com/office/infopath/2007/PartnerControls"/>
    <ds:schemaRef ds:uri="http://schemas.microsoft.com/office/2006/documentManagement/typ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1F8B9007-66A3-4364-BF83-D3197492FF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2025-02-07T20:16:28Z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